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lmansoori\Desktop\رئيس قسم الاستدعاءات\2. التقارير والاحصائيات\التقارير المرسالة للدكتورة أنعام - البيانات الوصفية 2022-2023\"/>
    </mc:Choice>
  </mc:AlternateContent>
  <bookViews>
    <workbookView xWindow="0" yWindow="0" windowWidth="19200" windowHeight="6915"/>
  </bookViews>
  <sheets>
    <sheet name="الاستدعاء-تقرير تفصيلي كامل" sheetId="8" r:id="rId1"/>
    <sheet name="حسب نوع السلع لكل ربع 2022" sheetId="21" r:id="rId2"/>
    <sheet name="حسب الوكيل والعلامة التجارية" sheetId="23" r:id="rId3"/>
    <sheet name="مقارنة لكل ربع 2021-2022" sheetId="22" r:id="rId4"/>
    <sheet name="البيانات الوصفية Metadata " sheetId="24" r:id="rId5"/>
  </sheets>
  <definedNames>
    <definedName name="_xlnm.Print_Area" localSheetId="0">'الاستدعاء-تقرير تفصيلي كامل'!$C$125:$N$154</definedName>
    <definedName name="_xlnm.Print_Area" localSheetId="2">'حسب الوكيل والعلامة التجارية'!$B$2:$V$15</definedName>
    <definedName name="_xlnm.Print_Area" localSheetId="1">'حسب نوع السلع لكل ربع 2022'!$B$2:$E$28</definedName>
    <definedName name="_xlnm.Print_Area" localSheetId="3">'مقارنة لكل ربع 2021-2022'!$B$2:$F$18</definedName>
    <definedName name="_xlnm.Print_Titles" localSheetId="0">'الاستدعاء-تقرير تفصيلي كامل'!$2:$3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2" l="1"/>
  <c r="F14" i="23" l="1"/>
  <c r="E14" i="23"/>
  <c r="F9" i="22" l="1"/>
  <c r="D9" i="22"/>
  <c r="C9" i="22"/>
  <c r="E27" i="21"/>
  <c r="D27" i="21"/>
  <c r="E20" i="21"/>
  <c r="D20" i="21"/>
  <c r="E15" i="21"/>
  <c r="D15" i="21"/>
  <c r="E8" i="21"/>
  <c r="E28" i="21" s="1"/>
  <c r="D8" i="21"/>
  <c r="D28" i="21" s="1"/>
  <c r="N140" i="8" l="1"/>
  <c r="N132" i="8" l="1"/>
  <c r="N114" i="8"/>
  <c r="N103" i="8" l="1"/>
  <c r="N98" i="8"/>
  <c r="N40" i="8" l="1"/>
  <c r="N57" i="8"/>
  <c r="N4" i="8"/>
  <c r="N50" i="8"/>
  <c r="N47" i="8"/>
  <c r="M156" i="8"/>
  <c r="N15" i="8" l="1"/>
  <c r="N156" i="8" s="1"/>
  <c r="N159" i="8" s="1"/>
</calcChain>
</file>

<file path=xl/sharedStrings.xml><?xml version="1.0" encoding="utf-8"?>
<sst xmlns="http://schemas.openxmlformats.org/spreadsheetml/2006/main" count="1026" uniqueCount="439">
  <si>
    <t>رقم الملف</t>
  </si>
  <si>
    <t>تاريخ تقديم الطلب</t>
  </si>
  <si>
    <t>الوكالة</t>
  </si>
  <si>
    <t>نوع المنتج</t>
  </si>
  <si>
    <t>الموديل</t>
  </si>
  <si>
    <t>بلد المنشأ</t>
  </si>
  <si>
    <t xml:space="preserve">نوع الاستدعاء </t>
  </si>
  <si>
    <t>المجموع</t>
  </si>
  <si>
    <t>الكمية بشكل تفصيلي</t>
  </si>
  <si>
    <t>حملة خدمة</t>
  </si>
  <si>
    <t>ماركة المنتج</t>
  </si>
  <si>
    <t>تفاصيل المنتج (إن وجد)</t>
  </si>
  <si>
    <t>مشاريع قرقاش</t>
  </si>
  <si>
    <t>سيارة</t>
  </si>
  <si>
    <t>مرسيدس</t>
  </si>
  <si>
    <t>E-Class platform 213</t>
  </si>
  <si>
    <t>S-Class platform 223</t>
  </si>
  <si>
    <t>ألمانيا</t>
  </si>
  <si>
    <t>سلامة</t>
  </si>
  <si>
    <t>EQS-Class platform 297</t>
  </si>
  <si>
    <t>CLA-Class Platform 118</t>
  </si>
  <si>
    <t>2021-2022</t>
  </si>
  <si>
    <t>C-Class Platform 206</t>
  </si>
  <si>
    <t>SL-Class platform 232</t>
  </si>
  <si>
    <t>هنغاريا</t>
  </si>
  <si>
    <t>6.1.2022</t>
  </si>
  <si>
    <t>اليوسف موتورز</t>
  </si>
  <si>
    <t>دراجات صحراوية</t>
  </si>
  <si>
    <t>ياماها</t>
  </si>
  <si>
    <t>YXF1000</t>
  </si>
  <si>
    <t>اليابان</t>
  </si>
  <si>
    <t>20.1.2022</t>
  </si>
  <si>
    <t>الطاير للسيارات</t>
  </si>
  <si>
    <t>فورد</t>
  </si>
  <si>
    <t>Super Duty</t>
  </si>
  <si>
    <t>أمريكا</t>
  </si>
  <si>
    <t>18.1.2022</t>
  </si>
  <si>
    <t>جنرال موتورز</t>
  </si>
  <si>
    <t>كاديلاك</t>
  </si>
  <si>
    <t>إسكاليد</t>
  </si>
  <si>
    <t>إسكاليد ESV</t>
  </si>
  <si>
    <t>إسكاليد EXT</t>
  </si>
  <si>
    <t>2007-2014</t>
  </si>
  <si>
    <t>2007-2013</t>
  </si>
  <si>
    <t>أمريكا، المكسيك</t>
  </si>
  <si>
    <t>شفروليه</t>
  </si>
  <si>
    <t>أفالانش</t>
  </si>
  <si>
    <t>2008-2013</t>
  </si>
  <si>
    <t>المكسيك</t>
  </si>
  <si>
    <t>سيلفرادو 1500</t>
  </si>
  <si>
    <t>أمريكا،كندا، المكسيك</t>
  </si>
  <si>
    <t>سيلفرادو 2500/3500</t>
  </si>
  <si>
    <t>2007 - 2014</t>
  </si>
  <si>
    <t>سوبربان</t>
  </si>
  <si>
    <t>تاهو</t>
  </si>
  <si>
    <t>جي إم سي</t>
  </si>
  <si>
    <t>سييرا 1500</t>
  </si>
  <si>
    <t>سييرا 2500/3500</t>
  </si>
  <si>
    <t>يوكن</t>
  </si>
  <si>
    <t>يوكون XL</t>
  </si>
  <si>
    <t>31.01.2022</t>
  </si>
  <si>
    <t>الفطيم للسيارات والمشروعات التجارية</t>
  </si>
  <si>
    <t xml:space="preserve">جيب </t>
  </si>
  <si>
    <t>غراند شيروكي</t>
  </si>
  <si>
    <t>إجمالي الكمية</t>
  </si>
  <si>
    <t>5.2.2022</t>
  </si>
  <si>
    <t>مرسيدس-بنز</t>
  </si>
  <si>
    <t>E-Class Coupe/Convertible (نموذج 238)</t>
  </si>
  <si>
    <t>8.02.2022</t>
  </si>
  <si>
    <t>SRX</t>
  </si>
  <si>
    <t>2016-2010</t>
  </si>
  <si>
    <t>4.2.2022</t>
  </si>
  <si>
    <t>تويوتا</t>
  </si>
  <si>
    <t>رايز</t>
  </si>
  <si>
    <t>4.02.2022</t>
  </si>
  <si>
    <t>هوندا</t>
  </si>
  <si>
    <t>بايلوت</t>
  </si>
  <si>
    <t>2016-2019</t>
  </si>
  <si>
    <t>دراجات بحرية</t>
  </si>
  <si>
    <t>FB1800/ FC1800 / FX1800 /GP1800/ VX1050/ VX1800</t>
  </si>
  <si>
    <t>9.02.2022</t>
  </si>
  <si>
    <t xml:space="preserve">بيك أب </t>
  </si>
  <si>
    <t>رام 
2500/3500
3500/4500/5500</t>
  </si>
  <si>
    <t>2019 -2020</t>
  </si>
  <si>
    <t>10.02.2022</t>
  </si>
  <si>
    <t>F150</t>
  </si>
  <si>
    <t>16.02.2022</t>
  </si>
  <si>
    <t>الشركة العربية للسيارات</t>
  </si>
  <si>
    <t>انفينيتي</t>
  </si>
  <si>
    <t>FX35/FX45 S50</t>
  </si>
  <si>
    <t>2006 - 2008</t>
  </si>
  <si>
    <t>03.02.2022</t>
  </si>
  <si>
    <t>Q30/QX30 H15</t>
  </si>
  <si>
    <t>المملكة المتحدة</t>
  </si>
  <si>
    <t>09.02.2022</t>
  </si>
  <si>
    <t>ايكيا</t>
  </si>
  <si>
    <t>منتج غذائي</t>
  </si>
  <si>
    <t>الفطيم-ايكيا</t>
  </si>
  <si>
    <t>كرات الخضروات المجمدة</t>
  </si>
  <si>
    <t>السويد</t>
  </si>
  <si>
    <t>22.02.2022</t>
  </si>
  <si>
    <t>اسكاليد</t>
  </si>
  <si>
    <t>02.03.2022</t>
  </si>
  <si>
    <t>QX50 J55</t>
  </si>
  <si>
    <t>03.03.2022</t>
  </si>
  <si>
    <t>C-Class Platform 205</t>
  </si>
  <si>
    <t>G-Class platform 463</t>
  </si>
  <si>
    <t>جنوب أفريقيا</t>
  </si>
  <si>
    <t>النمسا</t>
  </si>
  <si>
    <t>C-Class platform 206</t>
  </si>
  <si>
    <t>14.03.2022</t>
  </si>
  <si>
    <t>النابودة للسيارات</t>
  </si>
  <si>
    <t>بورشه</t>
  </si>
  <si>
    <t>كايين</t>
  </si>
  <si>
    <t>2020 -2021</t>
  </si>
  <si>
    <t>08.03.2022</t>
  </si>
  <si>
    <t>فولكسواجن</t>
  </si>
  <si>
    <t>تيرامونت</t>
  </si>
  <si>
    <t>2018-2019</t>
  </si>
  <si>
    <t>15.03.2022</t>
  </si>
  <si>
    <t>دراجات نارية</t>
  </si>
  <si>
    <t>MTN890D-MTT890D</t>
  </si>
  <si>
    <t>24.03.2022</t>
  </si>
  <si>
    <t>Sprinter platform 907</t>
  </si>
  <si>
    <t>2019 - 2021</t>
  </si>
  <si>
    <t>Vito platform 447</t>
  </si>
  <si>
    <t>2015- 2020</t>
  </si>
  <si>
    <t>أسبانيا</t>
  </si>
  <si>
    <t>Vito/ V-Class platform 447</t>
  </si>
  <si>
    <t>30.03.2022</t>
  </si>
  <si>
    <t>شركة الماجد للسيارات</t>
  </si>
  <si>
    <t>كيا</t>
  </si>
  <si>
    <t>كرنفال</t>
  </si>
  <si>
    <t>2016-2020</t>
  </si>
  <si>
    <t>كوريا الجنوبية</t>
  </si>
  <si>
    <t>سول</t>
  </si>
  <si>
    <t>سيراتو</t>
  </si>
  <si>
    <t>2017-2019</t>
  </si>
  <si>
    <t>عدد السلع</t>
  </si>
  <si>
    <t>الربع الأول</t>
  </si>
  <si>
    <t>الربع الثاني</t>
  </si>
  <si>
    <t>الربع الثالث</t>
  </si>
  <si>
    <t>الربع الرابع</t>
  </si>
  <si>
    <t xml:space="preserve">
جدول تفاصيل استدعاء السلع  لعام 2022
</t>
  </si>
  <si>
    <t>05.04.2022</t>
  </si>
  <si>
    <t>فيراري</t>
  </si>
  <si>
    <t xml:space="preserve">458 Spider </t>
  </si>
  <si>
    <t>2010 - 2019</t>
  </si>
  <si>
    <t>إيطاليا</t>
  </si>
  <si>
    <t>12.04.2022</t>
  </si>
  <si>
    <t>شركة فيتبيت</t>
  </si>
  <si>
    <t>ساعة ذكية</t>
  </si>
  <si>
    <t>أيونيك</t>
  </si>
  <si>
    <t>Ionic Smartwatch</t>
  </si>
  <si>
    <t>2017 - 2020</t>
  </si>
  <si>
    <t>تايوان</t>
  </si>
  <si>
    <t>11.04.2022</t>
  </si>
  <si>
    <t>رام</t>
  </si>
  <si>
    <t>رام 2500
رام 3500
دودج دور انغو</t>
  </si>
  <si>
    <t>2019-2022
2021 -2022</t>
  </si>
  <si>
    <t>13.04.2022</t>
  </si>
  <si>
    <t>GLE/GLS-Class (167 platform)</t>
  </si>
  <si>
    <t>2019-2022</t>
  </si>
  <si>
    <t>14.04.2022</t>
  </si>
  <si>
    <t>بيك أب F 150</t>
  </si>
  <si>
    <t>اسكيب</t>
  </si>
  <si>
    <t>21.4.2022</t>
  </si>
  <si>
    <t>22.04.2022</t>
  </si>
  <si>
    <t>لكزس</t>
  </si>
  <si>
    <t>إن إكس</t>
  </si>
  <si>
    <t>12.5.2022</t>
  </si>
  <si>
    <t>2018-2020</t>
  </si>
  <si>
    <t>10.05.2022</t>
  </si>
  <si>
    <t>آبل</t>
  </si>
  <si>
    <t>40mm Apple Watch Series 6I</t>
  </si>
  <si>
    <t>الصين</t>
  </si>
  <si>
    <t>استدعاء خدمة</t>
  </si>
  <si>
    <t>19.05.2022</t>
  </si>
  <si>
    <t>ABB إيه بي بي</t>
  </si>
  <si>
    <t>قاطع دارة يعمل بالتيار المتبقي مع زيادة التيار</t>
  </si>
  <si>
    <t>ABB</t>
  </si>
  <si>
    <t>DSE201M</t>
  </si>
  <si>
    <t>07.05.2022</t>
  </si>
  <si>
    <t>GL/ML-Class 164 platform</t>
  </si>
  <si>
    <t>R-Class 251 platform</t>
  </si>
  <si>
    <t>2006 - 2012</t>
  </si>
  <si>
    <t>2006 - 2013</t>
  </si>
  <si>
    <t>GLB-Class 247 platform</t>
  </si>
  <si>
    <t>GLC 253 platform</t>
  </si>
  <si>
    <t>24.05.2022</t>
  </si>
  <si>
    <t>الحبتور للسيارات</t>
  </si>
  <si>
    <t xml:space="preserve">بنتلي </t>
  </si>
  <si>
    <t>كونتيننتال جي تي - كونتيننتال كونفرتبل فلاينج سبير</t>
  </si>
  <si>
    <t>2018 - 2021</t>
  </si>
  <si>
    <t>بريطانيا</t>
  </si>
  <si>
    <t>رينج روفر</t>
  </si>
  <si>
    <t>18.05.2022</t>
  </si>
  <si>
    <t>فراري</t>
  </si>
  <si>
    <t>إف 8 تريبوتو- إف 8 سبايدر</t>
  </si>
  <si>
    <t>إكسبلور</t>
  </si>
  <si>
    <t>2020-2022</t>
  </si>
  <si>
    <t xml:space="preserve">الولايات المتحدة </t>
  </si>
  <si>
    <t>30.05.202</t>
  </si>
  <si>
    <t>بنتايجا</t>
  </si>
  <si>
    <t>31.05.2022</t>
  </si>
  <si>
    <t>دراجة نارية</t>
  </si>
  <si>
    <t>PW50</t>
  </si>
  <si>
    <t>مزراتي</t>
  </si>
  <si>
    <t>MC20</t>
  </si>
  <si>
    <t>02.06.2022</t>
  </si>
  <si>
    <t>ليفانتي</t>
  </si>
  <si>
    <t>ليفانتي الهجينة</t>
  </si>
  <si>
    <t>06.06.2022</t>
  </si>
  <si>
    <t>CBR1000</t>
  </si>
  <si>
    <t>08.06.2022</t>
  </si>
  <si>
    <t>هايلندر</t>
  </si>
  <si>
    <t>07.06.2022</t>
  </si>
  <si>
    <t>تايكان</t>
  </si>
  <si>
    <t>04.05.2022</t>
  </si>
  <si>
    <t>نيسان</t>
  </si>
  <si>
    <t>باثفيندر</t>
  </si>
  <si>
    <t>2013-2019</t>
  </si>
  <si>
    <t>أمريكا الشمالية</t>
  </si>
  <si>
    <t>13.06.2022</t>
  </si>
  <si>
    <t>رام 1500 بيك أب
غراند واغنور</t>
  </si>
  <si>
    <t>15.06.2022</t>
  </si>
  <si>
    <t>إيكيا</t>
  </si>
  <si>
    <t>إلكترونيات
صانعة قهوة</t>
  </si>
  <si>
    <t>METALLIK</t>
  </si>
  <si>
    <t>اسبريسو  صانعة قهوة بسعة 0.4 لتر المزودة بصمام أمان</t>
  </si>
  <si>
    <t>17.06.2022</t>
  </si>
  <si>
    <t>فورد اكبيدشن
لنكولن نافيقيتور</t>
  </si>
  <si>
    <t>CR-V</t>
  </si>
  <si>
    <t>16.06.2022</t>
  </si>
  <si>
    <t>فورد إكسبلورر وفيوجن وموستانج ولينكون إم كيه زد</t>
  </si>
  <si>
    <t>2014-2015</t>
  </si>
  <si>
    <t>23.06.2022</t>
  </si>
  <si>
    <t xml:space="preserve">فورد </t>
  </si>
  <si>
    <t>2013-2015</t>
  </si>
  <si>
    <t>F-150</t>
  </si>
  <si>
    <t>بداية الربع الثالث</t>
  </si>
  <si>
    <t>13.07.2022</t>
  </si>
  <si>
    <t>G-Class Platform 463</t>
  </si>
  <si>
    <t>GLS-Class Platform 167</t>
  </si>
  <si>
    <t>2022-2023</t>
  </si>
  <si>
    <t>رام بيك أب</t>
  </si>
  <si>
    <t>Ram 1500 Pickup
Ram 2500 Pickup
Ram 3500 Pickup
Ram 3500 10K LB 
Cab Chassis</t>
  </si>
  <si>
    <t>2015-2016</t>
  </si>
  <si>
    <t>14.07.2022</t>
  </si>
  <si>
    <t>أكاديا</t>
  </si>
  <si>
    <t>XT5</t>
  </si>
  <si>
    <t>18.07.2022</t>
  </si>
  <si>
    <t>G-Class platform 461</t>
  </si>
  <si>
    <t>2015-2018</t>
  </si>
  <si>
    <t>GLC 253 platform - E-Class platform 213</t>
  </si>
  <si>
    <t>19.07.2022</t>
  </si>
  <si>
    <t>محرك بحري</t>
  </si>
  <si>
    <t xml:space="preserve">ياماها </t>
  </si>
  <si>
    <t>F(L)200B / F(L)200C / F200J / F200L / F(L)225B / F225L / F(L)250H / F250Q / F250R / F275B models</t>
  </si>
  <si>
    <t>28.07.2022</t>
  </si>
  <si>
    <t xml:space="preserve">ايكوسبورت </t>
  </si>
  <si>
    <t xml:space="preserve">2018-2019 </t>
  </si>
  <si>
    <t xml:space="preserve">الهند </t>
  </si>
  <si>
    <t xml:space="preserve">إكسبيديشين- بيك أب F-150  - سوبر ديوتي
  لينكون نافيجيتور </t>
  </si>
  <si>
    <t>08.08.2022</t>
  </si>
  <si>
    <t>لاند روفر</t>
  </si>
  <si>
    <t>لاند روڤر ديفندر- ديسكفري - ديسكفري سبورت - رينج روڤر سبورت - رينج روڤر ڤيلار</t>
  </si>
  <si>
    <t>جاكوار</t>
  </si>
  <si>
    <t>F-PACE</t>
  </si>
  <si>
    <t>F-TYPE و F-PACE و XE و XF</t>
  </si>
  <si>
    <t>17.08.2022</t>
  </si>
  <si>
    <t>برونكو</t>
  </si>
  <si>
    <t>12.08.2022</t>
  </si>
  <si>
    <t>مشاريع قرقاش
شركة الامارات للسيارات</t>
  </si>
  <si>
    <t>19.08.2022</t>
  </si>
  <si>
    <t>لينكون</t>
  </si>
  <si>
    <t>أفياتور</t>
  </si>
  <si>
    <t>29.08.2022</t>
  </si>
  <si>
    <t xml:space="preserve">كاديلاك، شفروليه، جي إم سي
</t>
  </si>
  <si>
    <t>كاديلاك إسكاليد وكاديلاك إسكاليد ESV
شفروليه سوبربان وشفروليه تاهو
جي إم سي يوكون وجي إم سي يوكون XL</t>
  </si>
  <si>
    <t>الولايات المتحدة الأمريكية</t>
  </si>
  <si>
    <t>16.09.2022</t>
  </si>
  <si>
    <t>تشارجر، تشالنجر</t>
  </si>
  <si>
    <t>دودج
كرايسلر 300</t>
  </si>
  <si>
    <t>06.09.2022</t>
  </si>
  <si>
    <t>بلاك اند ديكر</t>
  </si>
  <si>
    <t>آلات صناعية</t>
  </si>
  <si>
    <t>آلات صناعية-المنشار المتري</t>
  </si>
  <si>
    <t>بلاك اند ديكر - مكتب التميمي للمحاماه</t>
  </si>
  <si>
    <t xml:space="preserve">دودج
</t>
  </si>
  <si>
    <t>تشارجر هيلكات</t>
  </si>
  <si>
    <t>08.09.2022</t>
  </si>
  <si>
    <t>لكزس NX</t>
  </si>
  <si>
    <t>14.09.2022</t>
  </si>
  <si>
    <t>مشاريع قرقاش 
شركة الامارات للسيارات</t>
  </si>
  <si>
    <t>C-Class - نموذج 206</t>
  </si>
  <si>
    <t>سي آر  إف 1100</t>
  </si>
  <si>
    <t>2021-2020</t>
  </si>
  <si>
    <t>19.09.2022</t>
  </si>
  <si>
    <t>27.09.2022</t>
  </si>
  <si>
    <t>26.09.2022</t>
  </si>
  <si>
    <t>شفروليه 
جي أم سي</t>
  </si>
  <si>
    <t>سيلفرادو
سييرا</t>
  </si>
  <si>
    <t>الولايات المتحدة الأمريكية والمكسيك</t>
  </si>
  <si>
    <t>تيرين</t>
  </si>
  <si>
    <t>2010-2017</t>
  </si>
  <si>
    <t>كندا</t>
  </si>
  <si>
    <t>2019-2023</t>
  </si>
  <si>
    <t>20.09.2022</t>
  </si>
  <si>
    <t xml:space="preserve">الولايات المتحدة الأمريكية </t>
  </si>
  <si>
    <t>07.11.2022</t>
  </si>
  <si>
    <t xml:space="preserve">نموذج 213  E-Class </t>
  </si>
  <si>
    <t>2017-2023</t>
  </si>
  <si>
    <t>GLS-Class (167 platform)</t>
  </si>
  <si>
    <t>26.11.2022</t>
  </si>
  <si>
    <t>F-550</t>
  </si>
  <si>
    <t>28.11.2022</t>
  </si>
  <si>
    <t>2016-2018</t>
  </si>
  <si>
    <t>14.10.2022</t>
  </si>
  <si>
    <t>صني N18
كيكس P15</t>
  </si>
  <si>
    <t>مكسيكو</t>
  </si>
  <si>
    <t>18.11.2022</t>
  </si>
  <si>
    <t>يوكن 
يوكن XL</t>
  </si>
  <si>
    <t>22.11.2022</t>
  </si>
  <si>
    <t>مؤسسة جمعة الماجد</t>
  </si>
  <si>
    <t>كارينز  KY</t>
  </si>
  <si>
    <t>21.11.2022</t>
  </si>
  <si>
    <t>شركة الحبتور للسيارات</t>
  </si>
  <si>
    <t>شاحنه</t>
  </si>
  <si>
    <t>فوزو</t>
  </si>
  <si>
    <t>كانتر  يورو 5</t>
  </si>
  <si>
    <t xml:space="preserve">كانتر  </t>
  </si>
  <si>
    <t>15.11.2022</t>
  </si>
  <si>
    <t xml:space="preserve">كيه اتش اف اوتوموتيف للتجارة ش ذ م م </t>
  </si>
  <si>
    <t xml:space="preserve">حافلة </t>
  </si>
  <si>
    <t>هايجر</t>
  </si>
  <si>
    <t>2018-2022</t>
  </si>
  <si>
    <t xml:space="preserve">شفروليه 
</t>
  </si>
  <si>
    <t>كابتيفا</t>
  </si>
  <si>
    <t>2021-2023</t>
  </si>
  <si>
    <t>20.10.2022</t>
  </si>
  <si>
    <t>2016-2017</t>
  </si>
  <si>
    <t>إكسبيديشين</t>
  </si>
  <si>
    <t>نافيجيتور</t>
  </si>
  <si>
    <t>الفطيم والمشروعات التجارية</t>
  </si>
  <si>
    <t>رام 1500 بيك أب</t>
  </si>
  <si>
    <t>29.10.2022</t>
  </si>
  <si>
    <t>21.10.2022</t>
  </si>
  <si>
    <t>فيوجن</t>
  </si>
  <si>
    <t>21.09.2022</t>
  </si>
  <si>
    <t>إدج</t>
  </si>
  <si>
    <t>سبورتاج SL</t>
  </si>
  <si>
    <t>2011-2016</t>
  </si>
  <si>
    <t>29.11.2022</t>
  </si>
  <si>
    <t>20.12.2022</t>
  </si>
  <si>
    <t>مرسيدس-بنز  نموذج EQE</t>
  </si>
  <si>
    <t>مرسيدس-بنز  نموذج 223  S-Class</t>
  </si>
  <si>
    <t>مرسيدس-بنز  نموذج 167 - GLE/GLS</t>
  </si>
  <si>
    <t>21.12.2022</t>
  </si>
  <si>
    <t>ايكيا - الفطيم</t>
  </si>
  <si>
    <t>أثاث</t>
  </si>
  <si>
    <t>الكرسي الدوار</t>
  </si>
  <si>
    <t>ODGER</t>
  </si>
  <si>
    <t>السنة</t>
  </si>
  <si>
    <t>الفترة</t>
  </si>
  <si>
    <t>الربع</t>
  </si>
  <si>
    <t>الربع الأول لعام 2022</t>
  </si>
  <si>
    <t>الربع الثاني لعام 2022</t>
  </si>
  <si>
    <t>الربع الثالث لعام 2022</t>
  </si>
  <si>
    <t>الربع الرابع لعام 2022</t>
  </si>
  <si>
    <t>عدد طلبات الاستدعاء</t>
  </si>
  <si>
    <t>عدد العمليات</t>
  </si>
  <si>
    <t>السيارات</t>
  </si>
  <si>
    <t>الدراجات النارية</t>
  </si>
  <si>
    <t>الدراجات البحرية</t>
  </si>
  <si>
    <t>كرات الخضار-ايكيا</t>
  </si>
  <si>
    <r>
      <t xml:space="preserve">تقرير إحصائية الاستدعاء حسب </t>
    </r>
    <r>
      <rPr>
        <b/>
        <u/>
        <sz val="22"/>
        <rFont val="Sakkal Majalla"/>
      </rPr>
      <t xml:space="preserve">السلع </t>
    </r>
    <r>
      <rPr>
        <b/>
        <sz val="22"/>
        <rFont val="Sakkal Majalla"/>
      </rPr>
      <t>لعام 2022</t>
    </r>
  </si>
  <si>
    <t>السلعة</t>
  </si>
  <si>
    <t xml:space="preserve">الربع الثاني </t>
  </si>
  <si>
    <t xml:space="preserve">قاطع دارة يعمل بالتيار </t>
  </si>
  <si>
    <t>صانعة قهوة</t>
  </si>
  <si>
    <t>آلة المنشار المتري</t>
  </si>
  <si>
    <t>حافلة (باص)</t>
  </si>
  <si>
    <t>شاحنة</t>
  </si>
  <si>
    <t>ايكيا أثاث (الكرسي الدوار)</t>
  </si>
  <si>
    <t>المجموع الكلي لعام 2022</t>
  </si>
  <si>
    <t>الوكيل التجاري</t>
  </si>
  <si>
    <t>العلامة التجارية</t>
  </si>
  <si>
    <t>مشاريع قرقاش
الإمارات للسيارات</t>
  </si>
  <si>
    <t>جي ام سي
شيفورليه</t>
  </si>
  <si>
    <t>لكزس
تويوتا</t>
  </si>
  <si>
    <t>لاندروفر
رنج روفر</t>
  </si>
  <si>
    <t>العربية للسيارات</t>
  </si>
  <si>
    <t>بنتلي
متسوبيتشي</t>
  </si>
  <si>
    <t>جمعة الماجد للسيارات</t>
  </si>
  <si>
    <t>سوزوكي
ياماها</t>
  </si>
  <si>
    <t>بورشه ، أودي ، فولكسواجن</t>
  </si>
  <si>
    <t>أخرى
وكلاء متعددين</t>
  </si>
  <si>
    <t>م</t>
  </si>
  <si>
    <t>أغذية، أثاث ، ساعة ذكية</t>
  </si>
  <si>
    <t xml:space="preserve"> إحصائية استدعاء المركبات لكل ربع لعام2021- 2022</t>
  </si>
  <si>
    <t>تقرير إحصائية الاستدعاء حسب الوكيل والعلامة التجارية لعام 2022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</si>
  <si>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</si>
  <si>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</si>
  <si>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</si>
  <si>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</si>
  <si>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طلب استدعاء سلعة</t>
  </si>
  <si>
    <t>اسم مجموعة البيانات</t>
  </si>
  <si>
    <t>Description</t>
  </si>
  <si>
    <t>طلب استدعاء السلع  عن طريق الموقع الالكتروني  لوزارة الإقتصاد</t>
  </si>
  <si>
    <t>الوصف</t>
  </si>
  <si>
    <t>International Classification(s) Used</t>
  </si>
  <si>
    <t>لايوجد</t>
  </si>
  <si>
    <t>التصانيف الدولية المستخدمة</t>
  </si>
  <si>
    <t>Statistical Concepts and Definitions</t>
  </si>
  <si>
    <t>الإحصائية لعام 2023
 بلغ عدد طلبات الاستدعاء المقدمة لوزارة الاقتصاد (99) طلب وشملت الطلبات 133,431 سلعة مستدعاه</t>
  </si>
  <si>
    <t>المفاهيم والتعاريف الإحصائية</t>
  </si>
  <si>
    <t>Language</t>
  </si>
  <si>
    <t xml:space="preserve"> عربي </t>
  </si>
  <si>
    <t>اللغة</t>
  </si>
  <si>
    <t>Data acquisition sources</t>
  </si>
  <si>
    <t>مصادر الحصول على البيانات</t>
  </si>
  <si>
    <t>source of data</t>
  </si>
  <si>
    <t>وزارة الإقتصاد</t>
  </si>
  <si>
    <t xml:space="preserve"> مصدر البيانات</t>
  </si>
  <si>
    <t xml:space="preserve">Contact person </t>
  </si>
  <si>
    <t>ميثاء المنصوري</t>
  </si>
  <si>
    <t>ضابط الاتصال</t>
  </si>
  <si>
    <t>Unit</t>
  </si>
  <si>
    <t>إدارة حماية المستهلك والرقابة التجارية</t>
  </si>
  <si>
    <t>الوحدة/ القسم</t>
  </si>
  <si>
    <t>Phone Number</t>
  </si>
  <si>
    <t>04/3141653</t>
  </si>
  <si>
    <t>رقم الهاتف</t>
  </si>
  <si>
    <t>Email</t>
  </si>
  <si>
    <t>mmalmansoori@economy.ae</t>
  </si>
  <si>
    <t>البريد الإلكتروني</t>
  </si>
  <si>
    <t>Last Update Date</t>
  </si>
  <si>
    <t>تاريخ تحديث البيانات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</si>
</sst>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>
    <font>
      <sz val="11"/>
      <color theme="1"/>
      <name val="Calibri"/>
      <family val="2"/>
      <scheme val="minor"/>
    </font>
    <font>
      <b/>
      <sz val="14"/>
      <color theme="1"/>
      <name val="Al-Mohanad"/>
      <family val="1"/>
    </font>
    <font>
      <sz val="11"/>
      <color theme="1"/>
      <name val="Calibri"/>
      <family val="2"/>
      <scheme val="minor"/>
    </font>
    <font>
      <sz val="10"/>
      <color theme="1"/>
      <name val="Akhbar MT"/>
      <charset val="178"/>
    </font>
    <font>
      <sz val="12"/>
      <color theme="1"/>
      <name val="Sakkal Majalla"/>
    </font>
    <font>
      <b/>
      <sz val="12"/>
      <color theme="1"/>
      <name val="Sakkal Majalla"/>
    </font>
    <font>
      <b/>
      <sz val="16"/>
      <color theme="1"/>
      <name val="Sakkal Majalla"/>
    </font>
    <font>
      <b/>
      <sz val="18"/>
      <color theme="1"/>
      <name val="Sakkal Majalla"/>
    </font>
    <font>
      <u/>
      <sz val="11"/>
      <color theme="10"/>
      <name val="Calibri"/>
      <family val="2"/>
      <scheme val="minor"/>
    </font>
    <font>
      <b/>
      <sz val="20"/>
      <color theme="0"/>
      <name val="Sakkal Majalla"/>
    </font>
    <font>
      <b/>
      <sz val="28"/>
      <color theme="1"/>
      <name val="Sakkal Majalla"/>
    </font>
    <font>
      <b/>
      <sz val="14"/>
      <color theme="0"/>
      <name val="Sakkal Majalla"/>
    </font>
    <font>
      <b/>
      <sz val="18"/>
      <name val="Sakkal Majalla"/>
    </font>
    <font>
      <b/>
      <sz val="16"/>
      <name val="Sakkal Majalla"/>
    </font>
    <font>
      <sz val="16"/>
      <color theme="1"/>
      <name val="Sakkal Majalla"/>
    </font>
    <font>
      <b/>
      <sz val="14"/>
      <name val="Sakkal Majalla"/>
    </font>
    <font>
      <b/>
      <sz val="18"/>
      <color theme="0"/>
      <name val="Sakkal Majalla"/>
    </font>
    <font>
      <sz val="12"/>
      <color theme="1"/>
      <name val="Calibri"/>
      <family val="2"/>
      <scheme val="minor"/>
    </font>
    <font>
      <b/>
      <sz val="22"/>
      <name val="Sakkal Majalla"/>
    </font>
    <font>
      <b/>
      <u/>
      <sz val="22"/>
      <name val="Sakkal Majalla"/>
    </font>
    <font>
      <b/>
      <sz val="26"/>
      <color theme="0"/>
      <name val="Sakkal Majalla"/>
    </font>
    <font>
      <b/>
      <sz val="26"/>
      <name val="Sakkal Majalla"/>
    </font>
    <font>
      <b/>
      <sz val="22"/>
      <color theme="1"/>
      <name val="Sakkal Majalla"/>
    </font>
    <font>
      <sz val="16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Sakkal Majalla"/>
    </font>
    <font>
      <b/>
      <sz val="13"/>
      <name val="Sakkal Majalla"/>
    </font>
    <font>
      <sz val="12"/>
      <color indexed="8"/>
      <name val="Sakkal Majalla"/>
    </font>
    <font>
      <u/>
      <sz val="11"/>
      <color theme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5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/>
    </xf>
    <xf numFmtId="164" fontId="6" fillId="3" borderId="4" xfId="1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0" fontId="8" fillId="2" borderId="0" xfId="2" applyFill="1" applyAlignment="1">
      <alignment wrapText="1"/>
    </xf>
    <xf numFmtId="0" fontId="8" fillId="2" borderId="0" xfId="2" applyFill="1"/>
    <xf numFmtId="164" fontId="0" fillId="2" borderId="0" xfId="1" applyNumberFormat="1" applyFont="1" applyFill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164" fontId="5" fillId="5" borderId="6" xfId="1" applyNumberFormat="1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1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164" fontId="5" fillId="6" borderId="14" xfId="1" applyNumberFormat="1" applyFont="1" applyFill="1" applyBorder="1" applyAlignment="1">
      <alignment horizontal="center" vertical="center"/>
    </xf>
    <xf numFmtId="164" fontId="5" fillId="6" borderId="16" xfId="1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164" fontId="5" fillId="8" borderId="10" xfId="1" applyNumberFormat="1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164" fontId="5" fillId="8" borderId="6" xfId="1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 wrapText="1"/>
    </xf>
    <xf numFmtId="164" fontId="5" fillId="8" borderId="21" xfId="1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readingOrder="2"/>
    </xf>
    <xf numFmtId="0" fontId="9" fillId="9" borderId="4" xfId="0" applyFont="1" applyFill="1" applyBorder="1" applyAlignment="1">
      <alignment horizontal="center" vertical="center" readingOrder="2"/>
    </xf>
    <xf numFmtId="164" fontId="9" fillId="9" borderId="4" xfId="1" applyNumberFormat="1" applyFont="1" applyFill="1" applyBorder="1" applyAlignment="1">
      <alignment horizontal="center" vertical="center" readingOrder="2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164" fontId="11" fillId="4" borderId="29" xfId="1" applyNumberFormat="1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164" fontId="5" fillId="5" borderId="16" xfId="1" applyNumberFormat="1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12" borderId="38" xfId="0" applyFont="1" applyFill="1" applyBorder="1" applyAlignment="1">
      <alignment horizontal="center" vertical="center"/>
    </xf>
    <xf numFmtId="0" fontId="16" fillId="12" borderId="34" xfId="0" applyFont="1" applyFill="1" applyBorder="1" applyAlignment="1">
      <alignment horizontal="center" vertical="center"/>
    </xf>
    <xf numFmtId="0" fontId="13" fillId="14" borderId="2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5" fillId="14" borderId="2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6" fillId="12" borderId="40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164" fontId="20" fillId="12" borderId="39" xfId="1" applyNumberFormat="1" applyFont="1" applyFill="1" applyBorder="1" applyAlignment="1">
      <alignment horizontal="center" vertical="center"/>
    </xf>
    <xf numFmtId="0" fontId="12" fillId="13" borderId="38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/>
    </xf>
    <xf numFmtId="0" fontId="21" fillId="11" borderId="25" xfId="0" applyFont="1" applyFill="1" applyBorder="1" applyAlignment="1">
      <alignment horizontal="center" vertical="center"/>
    </xf>
    <xf numFmtId="164" fontId="21" fillId="11" borderId="39" xfId="1" applyNumberFormat="1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0" fontId="13" fillId="14" borderId="41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horizontal="center" vertical="center"/>
    </xf>
    <xf numFmtId="0" fontId="15" fillId="14" borderId="42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21" fillId="11" borderId="39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2" fillId="11" borderId="2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 readingOrder="2"/>
    </xf>
    <xf numFmtId="0" fontId="12" fillId="8" borderId="4" xfId="0" applyFont="1" applyFill="1" applyBorder="1" applyAlignment="1">
      <alignment horizontal="center" vertical="center" wrapText="1" readingOrder="2"/>
    </xf>
    <xf numFmtId="0" fontId="12" fillId="11" borderId="4" xfId="0" applyFont="1" applyFill="1" applyBorder="1" applyAlignment="1">
      <alignment horizontal="center" vertical="center" readingOrder="2"/>
    </xf>
    <xf numFmtId="164" fontId="12" fillId="11" borderId="1" xfId="1" applyNumberFormat="1" applyFont="1" applyFill="1" applyBorder="1" applyAlignment="1">
      <alignment horizontal="center" vertical="center"/>
    </xf>
    <xf numFmtId="164" fontId="12" fillId="11" borderId="4" xfId="1" applyNumberFormat="1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 readingOrder="2"/>
    </xf>
    <xf numFmtId="164" fontId="12" fillId="11" borderId="24" xfId="1" applyNumberFormat="1" applyFont="1" applyFill="1" applyBorder="1" applyAlignment="1">
      <alignment horizontal="center" vertical="center"/>
    </xf>
    <xf numFmtId="164" fontId="12" fillId="11" borderId="25" xfId="1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6" fillId="15" borderId="15" xfId="0" applyFont="1" applyFill="1" applyBorder="1" applyAlignment="1">
      <alignment horizontal="center" vertical="center"/>
    </xf>
    <xf numFmtId="0" fontId="6" fillId="15" borderId="16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164" fontId="22" fillId="11" borderId="30" xfId="1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164" fontId="5" fillId="8" borderId="12" xfId="0" applyNumberFormat="1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textRotation="90"/>
    </xf>
    <xf numFmtId="0" fontId="10" fillId="5" borderId="35" xfId="0" applyFont="1" applyFill="1" applyBorder="1" applyAlignment="1">
      <alignment horizontal="center" vertical="center" textRotation="90"/>
    </xf>
    <xf numFmtId="0" fontId="10" fillId="7" borderId="34" xfId="0" applyFont="1" applyFill="1" applyBorder="1" applyAlignment="1">
      <alignment horizontal="center" vertical="center" textRotation="90"/>
    </xf>
    <xf numFmtId="0" fontId="10" fillId="7" borderId="35" xfId="0" applyFont="1" applyFill="1" applyBorder="1" applyAlignment="1">
      <alignment horizontal="center" vertical="center" textRotation="90"/>
    </xf>
    <xf numFmtId="0" fontId="10" fillId="7" borderId="25" xfId="0" applyFont="1" applyFill="1" applyBorder="1" applyAlignment="1">
      <alignment horizontal="center" vertical="center" textRotation="90"/>
    </xf>
    <xf numFmtId="0" fontId="10" fillId="6" borderId="35" xfId="0" applyFont="1" applyFill="1" applyBorder="1" applyAlignment="1">
      <alignment horizontal="center" vertical="center" textRotation="90"/>
    </xf>
    <xf numFmtId="0" fontId="10" fillId="6" borderId="25" xfId="0" applyFont="1" applyFill="1" applyBorder="1" applyAlignment="1">
      <alignment horizontal="center" vertical="center" textRotation="90"/>
    </xf>
    <xf numFmtId="0" fontId="10" fillId="8" borderId="34" xfId="0" applyFont="1" applyFill="1" applyBorder="1" applyAlignment="1">
      <alignment horizontal="center" vertical="center" textRotation="90"/>
    </xf>
    <xf numFmtId="0" fontId="10" fillId="8" borderId="35" xfId="0" applyFont="1" applyFill="1" applyBorder="1" applyAlignment="1">
      <alignment horizontal="center" vertical="center" textRotation="90"/>
    </xf>
    <xf numFmtId="0" fontId="10" fillId="8" borderId="25" xfId="0" applyFont="1" applyFill="1" applyBorder="1" applyAlignment="1">
      <alignment horizontal="center" vertical="center" textRotation="90"/>
    </xf>
    <xf numFmtId="0" fontId="5" fillId="7" borderId="1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vertical="center"/>
    </xf>
    <xf numFmtId="164" fontId="5" fillId="5" borderId="19" xfId="0" applyNumberFormat="1" applyFont="1" applyFill="1" applyBorder="1" applyAlignment="1">
      <alignment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164" fontId="5" fillId="6" borderId="14" xfId="0" applyNumberFormat="1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164" fontId="5" fillId="6" borderId="16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16" fillId="12" borderId="34" xfId="0" applyFont="1" applyFill="1" applyBorder="1" applyAlignment="1">
      <alignment horizontal="center" vertical="center" textRotation="90"/>
    </xf>
    <xf numFmtId="0" fontId="16" fillId="12" borderId="35" xfId="0" applyFont="1" applyFill="1" applyBorder="1" applyAlignment="1">
      <alignment horizontal="center" vertical="center" textRotation="90"/>
    </xf>
    <xf numFmtId="0" fontId="16" fillId="12" borderId="25" xfId="0" applyFont="1" applyFill="1" applyBorder="1" applyAlignment="1">
      <alignment horizontal="center" vertical="center" textRotation="90"/>
    </xf>
    <xf numFmtId="0" fontId="7" fillId="11" borderId="34" xfId="0" applyFont="1" applyFill="1" applyBorder="1" applyAlignment="1">
      <alignment horizontal="center" vertical="center" textRotation="90"/>
    </xf>
    <xf numFmtId="0" fontId="7" fillId="11" borderId="35" xfId="0" applyFont="1" applyFill="1" applyBorder="1" applyAlignment="1">
      <alignment horizontal="center" vertical="center" textRotation="90"/>
    </xf>
    <xf numFmtId="0" fontId="7" fillId="11" borderId="25" xfId="0" applyFont="1" applyFill="1" applyBorder="1" applyAlignment="1">
      <alignment horizontal="center" vertical="center" textRotation="90"/>
    </xf>
    <xf numFmtId="0" fontId="22" fillId="11" borderId="28" xfId="0" applyFont="1" applyFill="1" applyBorder="1" applyAlignment="1">
      <alignment horizontal="center" vertical="center"/>
    </xf>
    <xf numFmtId="0" fontId="22" fillId="11" borderId="2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 readingOrder="2"/>
    </xf>
    <xf numFmtId="0" fontId="9" fillId="9" borderId="2" xfId="0" applyFont="1" applyFill="1" applyBorder="1" applyAlignment="1">
      <alignment horizontal="center" vertical="center" wrapText="1" readingOrder="2"/>
    </xf>
    <xf numFmtId="0" fontId="9" fillId="9" borderId="3" xfId="0" applyFont="1" applyFill="1" applyBorder="1" applyAlignment="1">
      <alignment horizontal="center" vertical="center" wrapText="1" readingOrder="2"/>
    </xf>
    <xf numFmtId="0" fontId="9" fillId="10" borderId="1" xfId="0" applyFont="1" applyFill="1" applyBorder="1" applyAlignment="1">
      <alignment horizontal="center" vertical="center" readingOrder="2"/>
    </xf>
    <xf numFmtId="0" fontId="9" fillId="10" borderId="3" xfId="0" applyFont="1" applyFill="1" applyBorder="1" applyAlignment="1">
      <alignment horizontal="center" vertical="center" readingOrder="2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1" fillId="16" borderId="0" xfId="0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30" fillId="0" borderId="43" xfId="3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</cellXfs>
  <cellStyles count="4">
    <cellStyle name="Comma" xfId="1" builtinId="3"/>
    <cellStyle name="Hyperlink" xfId="2" builtinId="8"/>
    <cellStyle name="Hyperlink 2" xfId="3"/>
    <cellStyle name="Normal" xfId="0" builtinId="0"/>
  </cellStyles>
  <dxfs count="0"/>
  <tableStyles count="0" defaultTableStyle="TableStyleMedium2" defaultPivotStyle="PivotStyleLight16"/>
  <colors>
    <mruColors>
      <color rgb="FF336699"/>
      <color rgb="FF00336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2400" b="1">
                <a:latin typeface="Sakkal Majalla" panose="02000000000000000000" pitchFamily="2" charset="-78"/>
                <a:cs typeface="Sakkal Majalla" panose="02000000000000000000" pitchFamily="2" charset="-78"/>
              </a:rPr>
              <a:t>الوكلات التجارية من حيث عدد طلبات الاستدعاء</a:t>
            </a:r>
            <a:endParaRPr lang="en-US" sz="2400" b="1"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'حسب الوكيل والعلامة التجارية'!$E$3</c:f>
              <c:strCache>
                <c:ptCount val="1"/>
                <c:pt idx="0">
                  <c:v>عدد طلبات الاستدعاء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'حسب الوكيل والعلامة التجارية'!$C$4:$C$12</c:f>
              <c:strCache>
                <c:ptCount val="9"/>
                <c:pt idx="0">
                  <c:v>جنرال موتورز</c:v>
                </c:pt>
                <c:pt idx="1">
                  <c:v>الطاير للسيارات</c:v>
                </c:pt>
                <c:pt idx="2">
                  <c:v>مشاريع قرقاش
الإمارات للسيارات</c:v>
                </c:pt>
                <c:pt idx="3">
                  <c:v>الفطيم والمشروعات التجارية</c:v>
                </c:pt>
                <c:pt idx="4">
                  <c:v>جمعة الماجد للسيارات</c:v>
                </c:pt>
                <c:pt idx="5">
                  <c:v>العربية للسيارات</c:v>
                </c:pt>
                <c:pt idx="6">
                  <c:v>النابودة للسيارات</c:v>
                </c:pt>
                <c:pt idx="7">
                  <c:v>اليوسف موتورز</c:v>
                </c:pt>
                <c:pt idx="8">
                  <c:v>الحبتور للسيارات</c:v>
                </c:pt>
              </c:strCache>
            </c:strRef>
          </c:cat>
          <c:val>
            <c:numRef>
              <c:f>'حسب الوكيل والعلامة التجارية'!$E$4:$E$12</c:f>
              <c:numCache>
                <c:formatCode>General</c:formatCode>
                <c:ptCount val="9"/>
                <c:pt idx="0">
                  <c:v>10</c:v>
                </c:pt>
                <c:pt idx="1">
                  <c:v>29</c:v>
                </c:pt>
                <c:pt idx="2">
                  <c:v>21</c:v>
                </c:pt>
                <c:pt idx="3">
                  <c:v>17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260176"/>
        <c:axId val="84261264"/>
      </c:barChart>
      <c:catAx>
        <c:axId val="8426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84261264"/>
        <c:crosses val="autoZero"/>
        <c:auto val="1"/>
        <c:lblAlgn val="ctr"/>
        <c:lblOffset val="100"/>
        <c:noMultiLvlLbl val="0"/>
      </c:catAx>
      <c:valAx>
        <c:axId val="8426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6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2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2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 </a:t>
            </a:r>
            <a:r>
              <a:rPr lang="ar-SA" sz="2400" b="1" i="0" u="none" strike="noStrike" cap="none" baseline="0">
                <a:effectLst/>
              </a:rPr>
              <a:t>عدد السلع المستدعاه من حيث </a:t>
            </a:r>
            <a:r>
              <a:rPr lang="ar-SA" sz="2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rPr>
              <a:t>العلامات التجارية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2400" b="1" i="0" u="none" strike="noStrike" kern="1200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'حسب الوكيل والعلامة التجارية'!$F$3</c:f>
              <c:strCache>
                <c:ptCount val="1"/>
                <c:pt idx="0">
                  <c:v>عدد السلع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'حسب الوكيل والعلامة التجارية'!$D$4:$D$12</c:f>
              <c:strCache>
                <c:ptCount val="9"/>
                <c:pt idx="0">
                  <c:v>جي ام سي
شيفورليه</c:v>
                </c:pt>
                <c:pt idx="1">
                  <c:v>لاندروفر
رنج روفر</c:v>
                </c:pt>
                <c:pt idx="2">
                  <c:v>مرسيدس</c:v>
                </c:pt>
                <c:pt idx="3">
                  <c:v>لكزس
تويوتا</c:v>
                </c:pt>
                <c:pt idx="4">
                  <c:v>كيا</c:v>
                </c:pt>
                <c:pt idx="5">
                  <c:v>نيسان</c:v>
                </c:pt>
                <c:pt idx="6">
                  <c:v>بورشه ، أودي ، فولكسواجن</c:v>
                </c:pt>
                <c:pt idx="7">
                  <c:v>سوزوكي
ياماها</c:v>
                </c:pt>
                <c:pt idx="8">
                  <c:v>بنتلي
متسوبيتشي</c:v>
                </c:pt>
              </c:strCache>
            </c:strRef>
          </c:cat>
          <c:val>
            <c:numRef>
              <c:f>'حسب الوكيل والعلامة التجارية'!$F$4:$F$12</c:f>
              <c:numCache>
                <c:formatCode>General</c:formatCode>
                <c:ptCount val="9"/>
                <c:pt idx="0">
                  <c:v>56210</c:v>
                </c:pt>
                <c:pt idx="1">
                  <c:v>15639</c:v>
                </c:pt>
                <c:pt idx="2">
                  <c:v>12794</c:v>
                </c:pt>
                <c:pt idx="3">
                  <c:v>4708</c:v>
                </c:pt>
                <c:pt idx="4">
                  <c:v>3455</c:v>
                </c:pt>
                <c:pt idx="5">
                  <c:v>2861</c:v>
                </c:pt>
                <c:pt idx="6">
                  <c:v>2648</c:v>
                </c:pt>
                <c:pt idx="7">
                  <c:v>630</c:v>
                </c:pt>
                <c:pt idx="8">
                  <c:v>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0409584"/>
        <c:axId val="84565088"/>
      </c:barChart>
      <c:catAx>
        <c:axId val="29040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84565088"/>
        <c:crosses val="autoZero"/>
        <c:auto val="1"/>
        <c:lblAlgn val="ctr"/>
        <c:lblOffset val="100"/>
        <c:noMultiLvlLbl val="0"/>
      </c:catAx>
      <c:valAx>
        <c:axId val="845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40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'مقارنة لكل ربع 2021-2022'!$B$5</c:f>
              <c:strCache>
                <c:ptCount val="1"/>
                <c:pt idx="0">
                  <c:v>الربع الأول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2021-2022'!$C$2:$F$4</c:f>
              <c:multiLvlStrCache>
                <c:ptCount val="4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'مقارنة لكل ربع 2021-2022'!$C$5:$F$5</c:f>
              <c:numCache>
                <c:formatCode>_(* #,##0_);_(* \(#,##0\);_(* "-"??_);_(@_)</c:formatCode>
                <c:ptCount val="4"/>
                <c:pt idx="0" formatCode="General">
                  <c:v>21</c:v>
                </c:pt>
                <c:pt idx="1">
                  <c:v>47088</c:v>
                </c:pt>
                <c:pt idx="2" formatCode="General">
                  <c:v>24</c:v>
                </c:pt>
                <c:pt idx="3">
                  <c:v>51241</c:v>
                </c:pt>
              </c:numCache>
            </c:numRef>
          </c:val>
        </c:ser>
        <c:ser>
          <c:idx val="1"/>
          <c:order val="1"/>
          <c:tx>
            <c:strRef>
              <c:f>'مقارنة لكل ربع 2021-2022'!$B$6</c:f>
              <c:strCache>
                <c:ptCount val="1"/>
                <c:pt idx="0">
                  <c:v>الربع الثاني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2021-2022'!$C$2:$F$4</c:f>
              <c:multiLvlStrCache>
                <c:ptCount val="4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'مقارنة لكل ربع 2021-2022'!$C$6:$F$6</c:f>
              <c:numCache>
                <c:formatCode>_(* #,##0_);_(* \(#,##0\);_(* "-"??_);_(@_)</c:formatCode>
                <c:ptCount val="4"/>
                <c:pt idx="0" formatCode="General">
                  <c:v>27</c:v>
                </c:pt>
                <c:pt idx="1">
                  <c:v>32113</c:v>
                </c:pt>
                <c:pt idx="2" formatCode="General">
                  <c:v>33</c:v>
                </c:pt>
                <c:pt idx="3">
                  <c:v>64285</c:v>
                </c:pt>
              </c:numCache>
            </c:numRef>
          </c:val>
        </c:ser>
        <c:ser>
          <c:idx val="2"/>
          <c:order val="2"/>
          <c:tx>
            <c:strRef>
              <c:f>'مقارنة لكل ربع 2021-2022'!$B$7</c:f>
              <c:strCache>
                <c:ptCount val="1"/>
                <c:pt idx="0">
                  <c:v>الربع الثالث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2021-2022'!$C$2:$F$4</c:f>
              <c:multiLvlStrCache>
                <c:ptCount val="4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'مقارنة لكل ربع 2021-2022'!$C$7:$F$7</c:f>
              <c:numCache>
                <c:formatCode>_(* #,##0_);_(* \(#,##0\);_(* "-"??_);_(@_)</c:formatCode>
                <c:ptCount val="4"/>
                <c:pt idx="0" formatCode="General">
                  <c:v>24</c:v>
                </c:pt>
                <c:pt idx="1">
                  <c:v>22548</c:v>
                </c:pt>
                <c:pt idx="2" formatCode="General">
                  <c:v>21</c:v>
                </c:pt>
                <c:pt idx="3">
                  <c:v>10351</c:v>
                </c:pt>
              </c:numCache>
            </c:numRef>
          </c:val>
        </c:ser>
        <c:ser>
          <c:idx val="3"/>
          <c:order val="3"/>
          <c:tx>
            <c:strRef>
              <c:f>'مقارنة لكل ربع 2021-2022'!$B$8</c:f>
              <c:strCache>
                <c:ptCount val="1"/>
                <c:pt idx="0">
                  <c:v>الربع الرابع</c:v>
                </c:pt>
              </c:strCache>
            </c:strRef>
          </c:tx>
          <c:spPr>
            <a:noFill/>
            <a:ln w="25400" cap="flat" cmpd="sng" algn="ctr">
              <a:solidFill>
                <a:schemeClr val="accent4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2021-2022'!$C$2:$F$4</c:f>
              <c:multiLvlStrCache>
                <c:ptCount val="4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'مقارنة لكل ربع 2021-2022'!$C$8:$F$8</c:f>
              <c:numCache>
                <c:formatCode>_(* #,##0_);_(* \(#,##0\);_(* "-"??_);_(@_)</c:formatCode>
                <c:ptCount val="4"/>
                <c:pt idx="0" formatCode="General">
                  <c:v>18</c:v>
                </c:pt>
                <c:pt idx="1">
                  <c:v>8487</c:v>
                </c:pt>
                <c:pt idx="2" formatCode="General">
                  <c:v>28</c:v>
                </c:pt>
                <c:pt idx="3">
                  <c:v>24123</c:v>
                </c:pt>
              </c:numCache>
            </c:numRef>
          </c:val>
        </c:ser>
        <c:ser>
          <c:idx val="4"/>
          <c:order val="4"/>
          <c:tx>
            <c:strRef>
              <c:f>'مقارنة لكل ربع 2021-2022'!$B$9</c:f>
              <c:strCache>
                <c:ptCount val="1"/>
                <c:pt idx="0">
                  <c:v>المجموع</c:v>
                </c:pt>
              </c:strCache>
            </c:strRef>
          </c:tx>
          <c:spPr>
            <a:noFill/>
            <a:ln w="25400" cap="flat" cmpd="sng" algn="ctr">
              <a:solidFill>
                <a:schemeClr val="accent5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'مقارنة لكل ربع 2021-2022'!$C$2:$F$4</c:f>
              <c:multiLvlStrCache>
                <c:ptCount val="4"/>
                <c:lvl>
                  <c:pt idx="0">
                    <c:v>عدد طلبات الاستدعاء</c:v>
                  </c:pt>
                  <c:pt idx="1">
                    <c:v>عدد السلع</c:v>
                  </c:pt>
                  <c:pt idx="2">
                    <c:v>عدد طلبات الاستدعاء</c:v>
                  </c:pt>
                  <c:pt idx="3">
                    <c:v>عدد السلع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'مقارنة لكل ربع 2021-2022'!$C$9:$F$9</c:f>
              <c:numCache>
                <c:formatCode>_(* #,##0_);_(* \(#,##0\);_(* "-"??_);_(@_)</c:formatCode>
                <c:ptCount val="4"/>
                <c:pt idx="0" formatCode="General">
                  <c:v>90</c:v>
                </c:pt>
                <c:pt idx="1">
                  <c:v>110236</c:v>
                </c:pt>
                <c:pt idx="2" formatCode="General">
                  <c:v>106</c:v>
                </c:pt>
                <c:pt idx="3">
                  <c:v>150000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511128416"/>
        <c:axId val="511127872"/>
      </c:barChart>
      <c:catAx>
        <c:axId val="51112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511127872"/>
        <c:crosses val="autoZero"/>
        <c:auto val="0"/>
        <c:lblAlgn val="ctr"/>
        <c:lblOffset val="100"/>
        <c:tickMarkSkip val="5"/>
        <c:noMultiLvlLbl val="0"/>
      </c:catAx>
      <c:valAx>
        <c:axId val="511127872"/>
        <c:scaling>
          <c:orientation val="minMax"/>
          <c:max val="150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51112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500507643215518"/>
          <c:y val="2.0708446274083081E-2"/>
          <c:w val="0.55104546700306345"/>
          <c:h val="7.0766087500523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0</xdr:row>
      <xdr:rowOff>161388</xdr:rowOff>
    </xdr:from>
    <xdr:to>
      <xdr:col>5</xdr:col>
      <xdr:colOff>738604</xdr:colOff>
      <xdr:row>2</xdr:row>
      <xdr:rowOff>41690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878301" y="161388"/>
          <a:ext cx="2895600" cy="1067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48844</xdr:colOff>
      <xdr:row>3</xdr:row>
      <xdr:rowOff>428765</xdr:rowOff>
    </xdr:from>
    <xdr:to>
      <xdr:col>13</xdr:col>
      <xdr:colOff>942590</xdr:colOff>
      <xdr:row>12</xdr:row>
      <xdr:rowOff>329712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61058</xdr:colOff>
      <xdr:row>3</xdr:row>
      <xdr:rowOff>439613</xdr:rowOff>
    </xdr:from>
    <xdr:to>
      <xdr:col>21</xdr:col>
      <xdr:colOff>163807</xdr:colOff>
      <xdr:row>12</xdr:row>
      <xdr:rowOff>317500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50132</xdr:colOff>
      <xdr:row>9</xdr:row>
      <xdr:rowOff>80209</xdr:rowOff>
    </xdr:from>
    <xdr:to>
      <xdr:col>5</xdr:col>
      <xdr:colOff>1323474</xdr:colOff>
      <xdr:row>17</xdr:row>
      <xdr:rowOff>260683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malmansoori@economy.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161"/>
  <sheetViews>
    <sheetView rightToLeft="1" tabSelected="1" zoomScale="95" zoomScaleNormal="95" workbookViewId="0">
      <pane ySplit="3" topLeftCell="A118" activePane="bottomLeft" state="frozen"/>
      <selection pane="bottomLeft" activeCell="G161" sqref="G161"/>
    </sheetView>
  </sheetViews>
  <sheetFormatPr defaultColWidth="7" defaultRowHeight="21" customHeight="1"/>
  <cols>
    <col min="1" max="2" width="3" style="2" customWidth="1"/>
    <col min="3" max="3" width="12.140625" style="1" customWidth="1"/>
    <col min="4" max="4" width="7.140625" style="1" customWidth="1"/>
    <col min="5" max="5" width="13" style="1" customWidth="1"/>
    <col min="6" max="6" width="21.28515625" style="3" bestFit="1" customWidth="1"/>
    <col min="7" max="7" width="18.5703125" style="1" bestFit="1" customWidth="1"/>
    <col min="8" max="8" width="19.5703125" style="3" customWidth="1"/>
    <col min="9" max="9" width="28.5703125" style="4" customWidth="1"/>
    <col min="10" max="10" width="11.28515625" style="1" customWidth="1"/>
    <col min="11" max="11" width="18.42578125" style="3" customWidth="1"/>
    <col min="12" max="12" width="12.7109375" style="1" customWidth="1"/>
    <col min="13" max="13" width="13.5703125" style="12" customWidth="1"/>
    <col min="14" max="14" width="13.5703125" style="1" customWidth="1"/>
    <col min="15" max="15" width="76.7109375" style="2" customWidth="1"/>
    <col min="16" max="16384" width="7" style="2"/>
  </cols>
  <sheetData>
    <row r="1" spans="3:15" ht="15" customHeight="1" thickBot="1"/>
    <row r="2" spans="3:15" ht="78.599999999999994" customHeight="1" thickBot="1">
      <c r="C2" s="203" t="s">
        <v>143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5"/>
    </row>
    <row r="3" spans="3:15" ht="48.75" customHeight="1" thickBot="1">
      <c r="C3" s="74" t="s">
        <v>365</v>
      </c>
      <c r="D3" s="74" t="s">
        <v>0</v>
      </c>
      <c r="E3" s="75" t="s">
        <v>1</v>
      </c>
      <c r="F3" s="75" t="s">
        <v>2</v>
      </c>
      <c r="G3" s="75" t="s">
        <v>3</v>
      </c>
      <c r="H3" s="76" t="s">
        <v>10</v>
      </c>
      <c r="I3" s="75" t="s">
        <v>11</v>
      </c>
      <c r="J3" s="77" t="s">
        <v>4</v>
      </c>
      <c r="K3" s="75" t="s">
        <v>5</v>
      </c>
      <c r="L3" s="75" t="s">
        <v>6</v>
      </c>
      <c r="M3" s="78" t="s">
        <v>8</v>
      </c>
      <c r="N3" s="79" t="s">
        <v>64</v>
      </c>
    </row>
    <row r="4" spans="3:15" ht="53.45" customHeight="1">
      <c r="C4" s="184" t="s">
        <v>366</v>
      </c>
      <c r="D4" s="198">
        <v>1</v>
      </c>
      <c r="E4" s="153">
        <v>1.2021999999999999</v>
      </c>
      <c r="F4" s="206" t="s">
        <v>12</v>
      </c>
      <c r="G4" s="153" t="s">
        <v>13</v>
      </c>
      <c r="H4" s="206" t="s">
        <v>14</v>
      </c>
      <c r="I4" s="67" t="s">
        <v>15</v>
      </c>
      <c r="J4" s="17">
        <v>2022</v>
      </c>
      <c r="K4" s="206" t="s">
        <v>17</v>
      </c>
      <c r="L4" s="153" t="s">
        <v>18</v>
      </c>
      <c r="M4" s="18">
        <v>9</v>
      </c>
      <c r="N4" s="207">
        <f>SUM(M4:M12)</f>
        <v>528</v>
      </c>
      <c r="O4" s="10"/>
    </row>
    <row r="5" spans="3:15" ht="53.45" customHeight="1">
      <c r="C5" s="185"/>
      <c r="D5" s="157"/>
      <c r="E5" s="154"/>
      <c r="F5" s="160"/>
      <c r="G5" s="154"/>
      <c r="H5" s="160"/>
      <c r="I5" s="66" t="s">
        <v>16</v>
      </c>
      <c r="J5" s="20">
        <v>2022</v>
      </c>
      <c r="K5" s="160"/>
      <c r="L5" s="154"/>
      <c r="M5" s="21">
        <v>6</v>
      </c>
      <c r="N5" s="154"/>
      <c r="O5" s="11"/>
    </row>
    <row r="6" spans="3:15" ht="28.5" customHeight="1">
      <c r="C6" s="185"/>
      <c r="D6" s="157"/>
      <c r="E6" s="154"/>
      <c r="F6" s="160"/>
      <c r="G6" s="154"/>
      <c r="H6" s="160"/>
      <c r="I6" s="66" t="s">
        <v>16</v>
      </c>
      <c r="J6" s="20" t="s">
        <v>21</v>
      </c>
      <c r="K6" s="160"/>
      <c r="L6" s="154"/>
      <c r="M6" s="21">
        <v>10</v>
      </c>
      <c r="N6" s="154"/>
      <c r="O6" s="11"/>
    </row>
    <row r="7" spans="3:15" ht="25.5" customHeight="1">
      <c r="C7" s="185"/>
      <c r="D7" s="157"/>
      <c r="E7" s="154"/>
      <c r="F7" s="160"/>
      <c r="G7" s="154"/>
      <c r="H7" s="160"/>
      <c r="I7" s="66" t="s">
        <v>19</v>
      </c>
      <c r="J7" s="22">
        <v>2022</v>
      </c>
      <c r="K7" s="160"/>
      <c r="L7" s="154"/>
      <c r="M7" s="21">
        <v>1</v>
      </c>
      <c r="N7" s="154"/>
      <c r="O7" s="11"/>
    </row>
    <row r="8" spans="3:15" ht="28.5" customHeight="1">
      <c r="C8" s="185"/>
      <c r="D8" s="157"/>
      <c r="E8" s="154"/>
      <c r="F8" s="160"/>
      <c r="G8" s="154"/>
      <c r="H8" s="160"/>
      <c r="I8" s="66" t="s">
        <v>20</v>
      </c>
      <c r="J8" s="20">
        <v>2022</v>
      </c>
      <c r="K8" s="23" t="s">
        <v>24</v>
      </c>
      <c r="L8" s="154"/>
      <c r="M8" s="21">
        <v>5</v>
      </c>
      <c r="N8" s="154"/>
      <c r="O8" s="11"/>
    </row>
    <row r="9" spans="3:15" ht="26.85" customHeight="1">
      <c r="C9" s="185"/>
      <c r="D9" s="157"/>
      <c r="E9" s="154"/>
      <c r="F9" s="160"/>
      <c r="G9" s="154"/>
      <c r="H9" s="160"/>
      <c r="I9" s="66" t="s">
        <v>22</v>
      </c>
      <c r="J9" s="22">
        <v>2022</v>
      </c>
      <c r="K9" s="24" t="s">
        <v>17</v>
      </c>
      <c r="L9" s="154"/>
      <c r="M9" s="21">
        <v>40</v>
      </c>
      <c r="N9" s="154"/>
      <c r="O9" s="11"/>
    </row>
    <row r="10" spans="3:15" ht="28.5" customHeight="1">
      <c r="C10" s="185"/>
      <c r="D10" s="157"/>
      <c r="E10" s="154"/>
      <c r="F10" s="160"/>
      <c r="G10" s="154"/>
      <c r="H10" s="160"/>
      <c r="I10" s="66" t="s">
        <v>16</v>
      </c>
      <c r="J10" s="20">
        <v>2022</v>
      </c>
      <c r="K10" s="159" t="s">
        <v>17</v>
      </c>
      <c r="L10" s="154"/>
      <c r="M10" s="21">
        <v>455</v>
      </c>
      <c r="N10" s="154"/>
    </row>
    <row r="11" spans="3:15" ht="28.5" customHeight="1">
      <c r="C11" s="185"/>
      <c r="D11" s="157"/>
      <c r="E11" s="154"/>
      <c r="F11" s="160"/>
      <c r="G11" s="154"/>
      <c r="H11" s="160"/>
      <c r="I11" s="66" t="s">
        <v>23</v>
      </c>
      <c r="J11" s="20">
        <v>2022</v>
      </c>
      <c r="K11" s="160"/>
      <c r="L11" s="154"/>
      <c r="M11" s="21">
        <v>1</v>
      </c>
      <c r="N11" s="154"/>
    </row>
    <row r="12" spans="3:15" ht="18.75">
      <c r="C12" s="185"/>
      <c r="D12" s="158"/>
      <c r="E12" s="155"/>
      <c r="F12" s="161"/>
      <c r="G12" s="155"/>
      <c r="H12" s="161"/>
      <c r="I12" s="66" t="s">
        <v>19</v>
      </c>
      <c r="J12" s="20">
        <v>2022</v>
      </c>
      <c r="K12" s="161"/>
      <c r="L12" s="155"/>
      <c r="M12" s="21">
        <v>1</v>
      </c>
      <c r="N12" s="155"/>
    </row>
    <row r="13" spans="3:15" ht="18.75">
      <c r="C13" s="185"/>
      <c r="D13" s="65">
        <v>2</v>
      </c>
      <c r="E13" s="20" t="s">
        <v>25</v>
      </c>
      <c r="F13" s="19" t="s">
        <v>26</v>
      </c>
      <c r="G13" s="20" t="s">
        <v>27</v>
      </c>
      <c r="H13" s="19" t="s">
        <v>28</v>
      </c>
      <c r="I13" s="66" t="s">
        <v>29</v>
      </c>
      <c r="J13" s="20">
        <v>2021</v>
      </c>
      <c r="K13" s="19" t="s">
        <v>30</v>
      </c>
      <c r="L13" s="20" t="s">
        <v>18</v>
      </c>
      <c r="M13" s="21">
        <v>2</v>
      </c>
      <c r="N13" s="25">
        <v>2</v>
      </c>
    </row>
    <row r="14" spans="3:15" ht="18.75">
      <c r="C14" s="185"/>
      <c r="D14" s="65">
        <v>3</v>
      </c>
      <c r="E14" s="20" t="s">
        <v>31</v>
      </c>
      <c r="F14" s="19" t="s">
        <v>32</v>
      </c>
      <c r="G14" s="20" t="s">
        <v>13</v>
      </c>
      <c r="H14" s="19" t="s">
        <v>33</v>
      </c>
      <c r="I14" s="66" t="s">
        <v>34</v>
      </c>
      <c r="J14" s="20">
        <v>2021</v>
      </c>
      <c r="K14" s="19" t="s">
        <v>35</v>
      </c>
      <c r="L14" s="20" t="s">
        <v>18</v>
      </c>
      <c r="M14" s="21">
        <v>10</v>
      </c>
      <c r="N14" s="25">
        <v>10</v>
      </c>
    </row>
    <row r="15" spans="3:15" ht="18.75" customHeight="1">
      <c r="C15" s="185"/>
      <c r="D15" s="156">
        <v>4</v>
      </c>
      <c r="E15" s="162" t="s">
        <v>36</v>
      </c>
      <c r="F15" s="159" t="s">
        <v>37</v>
      </c>
      <c r="G15" s="162" t="s">
        <v>13</v>
      </c>
      <c r="H15" s="159" t="s">
        <v>38</v>
      </c>
      <c r="I15" s="66" t="s">
        <v>39</v>
      </c>
      <c r="J15" s="20" t="s">
        <v>42</v>
      </c>
      <c r="K15" s="19" t="s">
        <v>35</v>
      </c>
      <c r="L15" s="20" t="s">
        <v>18</v>
      </c>
      <c r="M15" s="21">
        <v>2478</v>
      </c>
      <c r="N15" s="199">
        <f>SUM(M15:M26)</f>
        <v>39385</v>
      </c>
    </row>
    <row r="16" spans="3:15" ht="18.75">
      <c r="C16" s="185"/>
      <c r="D16" s="157"/>
      <c r="E16" s="154"/>
      <c r="F16" s="160"/>
      <c r="G16" s="154"/>
      <c r="H16" s="160"/>
      <c r="I16" s="66" t="s">
        <v>40</v>
      </c>
      <c r="J16" s="20" t="s">
        <v>42</v>
      </c>
      <c r="K16" s="19" t="s">
        <v>35</v>
      </c>
      <c r="L16" s="162" t="s">
        <v>18</v>
      </c>
      <c r="M16" s="21">
        <v>339</v>
      </c>
      <c r="N16" s="154"/>
    </row>
    <row r="17" spans="3:14" ht="18.75">
      <c r="C17" s="185"/>
      <c r="D17" s="157"/>
      <c r="E17" s="154"/>
      <c r="F17" s="160"/>
      <c r="G17" s="154"/>
      <c r="H17" s="161"/>
      <c r="I17" s="66" t="s">
        <v>41</v>
      </c>
      <c r="J17" s="20" t="s">
        <v>43</v>
      </c>
      <c r="K17" s="19" t="s">
        <v>44</v>
      </c>
      <c r="L17" s="154"/>
      <c r="M17" s="21">
        <v>387</v>
      </c>
      <c r="N17" s="154"/>
    </row>
    <row r="18" spans="3:14" ht="18.75">
      <c r="C18" s="185"/>
      <c r="D18" s="157"/>
      <c r="E18" s="154"/>
      <c r="F18" s="160"/>
      <c r="G18" s="154"/>
      <c r="H18" s="159" t="s">
        <v>45</v>
      </c>
      <c r="I18" s="66" t="s">
        <v>46</v>
      </c>
      <c r="J18" s="20" t="s">
        <v>47</v>
      </c>
      <c r="K18" s="19" t="s">
        <v>48</v>
      </c>
      <c r="L18" s="154"/>
      <c r="M18" s="21">
        <v>1358</v>
      </c>
      <c r="N18" s="154"/>
    </row>
    <row r="19" spans="3:14" ht="18.75">
      <c r="C19" s="185"/>
      <c r="D19" s="157"/>
      <c r="E19" s="154"/>
      <c r="F19" s="160"/>
      <c r="G19" s="154"/>
      <c r="H19" s="160"/>
      <c r="I19" s="66" t="s">
        <v>49</v>
      </c>
      <c r="J19" s="20" t="s">
        <v>43</v>
      </c>
      <c r="K19" s="19" t="s">
        <v>50</v>
      </c>
      <c r="L19" s="154"/>
      <c r="M19" s="21">
        <v>3471</v>
      </c>
      <c r="N19" s="154"/>
    </row>
    <row r="20" spans="3:14" ht="18.75">
      <c r="C20" s="185"/>
      <c r="D20" s="157"/>
      <c r="E20" s="154"/>
      <c r="F20" s="160"/>
      <c r="G20" s="154"/>
      <c r="H20" s="160"/>
      <c r="I20" s="66" t="s">
        <v>51</v>
      </c>
      <c r="J20" s="20" t="s">
        <v>52</v>
      </c>
      <c r="K20" s="19" t="s">
        <v>35</v>
      </c>
      <c r="L20" s="154"/>
      <c r="M20" s="21">
        <v>689</v>
      </c>
      <c r="N20" s="154"/>
    </row>
    <row r="21" spans="3:14" ht="18.75">
      <c r="C21" s="185"/>
      <c r="D21" s="157"/>
      <c r="E21" s="154"/>
      <c r="F21" s="160"/>
      <c r="G21" s="154"/>
      <c r="H21" s="160"/>
      <c r="I21" s="66" t="s">
        <v>53</v>
      </c>
      <c r="J21" s="20" t="s">
        <v>52</v>
      </c>
      <c r="K21" s="19" t="s">
        <v>44</v>
      </c>
      <c r="L21" s="154"/>
      <c r="M21" s="21">
        <v>1973</v>
      </c>
      <c r="N21" s="154"/>
    </row>
    <row r="22" spans="3:14" ht="18.75">
      <c r="C22" s="185"/>
      <c r="D22" s="157"/>
      <c r="E22" s="154"/>
      <c r="F22" s="160"/>
      <c r="G22" s="154"/>
      <c r="H22" s="161"/>
      <c r="I22" s="66" t="s">
        <v>54</v>
      </c>
      <c r="J22" s="20" t="s">
        <v>52</v>
      </c>
      <c r="K22" s="19" t="s">
        <v>35</v>
      </c>
      <c r="L22" s="154"/>
      <c r="M22" s="21">
        <v>11154</v>
      </c>
      <c r="N22" s="154"/>
    </row>
    <row r="23" spans="3:14" ht="18.75">
      <c r="C23" s="185"/>
      <c r="D23" s="157"/>
      <c r="E23" s="154"/>
      <c r="F23" s="160"/>
      <c r="G23" s="154"/>
      <c r="H23" s="159" t="s">
        <v>55</v>
      </c>
      <c r="I23" s="66" t="s">
        <v>56</v>
      </c>
      <c r="J23" s="20" t="s">
        <v>43</v>
      </c>
      <c r="K23" s="19" t="s">
        <v>50</v>
      </c>
      <c r="L23" s="154"/>
      <c r="M23" s="21">
        <v>5702</v>
      </c>
      <c r="N23" s="154"/>
    </row>
    <row r="24" spans="3:14" ht="18.75">
      <c r="C24" s="185"/>
      <c r="D24" s="157"/>
      <c r="E24" s="154"/>
      <c r="F24" s="160"/>
      <c r="G24" s="154"/>
      <c r="H24" s="160"/>
      <c r="I24" s="66" t="s">
        <v>57</v>
      </c>
      <c r="J24" s="20" t="s">
        <v>52</v>
      </c>
      <c r="K24" s="19" t="s">
        <v>35</v>
      </c>
      <c r="L24" s="154"/>
      <c r="M24" s="21">
        <v>957</v>
      </c>
      <c r="N24" s="154"/>
    </row>
    <row r="25" spans="3:14" ht="18.75">
      <c r="C25" s="185"/>
      <c r="D25" s="157"/>
      <c r="E25" s="154"/>
      <c r="F25" s="160"/>
      <c r="G25" s="154"/>
      <c r="H25" s="160"/>
      <c r="I25" s="66" t="s">
        <v>58</v>
      </c>
      <c r="J25" s="20" t="s">
        <v>52</v>
      </c>
      <c r="K25" s="19" t="s">
        <v>35</v>
      </c>
      <c r="L25" s="154"/>
      <c r="M25" s="21">
        <v>7864</v>
      </c>
      <c r="N25" s="154"/>
    </row>
    <row r="26" spans="3:14" ht="18.75">
      <c r="C26" s="185"/>
      <c r="D26" s="158"/>
      <c r="E26" s="155"/>
      <c r="F26" s="161"/>
      <c r="G26" s="155"/>
      <c r="H26" s="161"/>
      <c r="I26" s="66" t="s">
        <v>59</v>
      </c>
      <c r="J26" s="20" t="s">
        <v>52</v>
      </c>
      <c r="K26" s="19" t="s">
        <v>35</v>
      </c>
      <c r="L26" s="155"/>
      <c r="M26" s="21">
        <v>3013</v>
      </c>
      <c r="N26" s="155"/>
    </row>
    <row r="27" spans="3:14" ht="37.5">
      <c r="C27" s="185"/>
      <c r="D27" s="65">
        <v>5</v>
      </c>
      <c r="E27" s="20" t="s">
        <v>60</v>
      </c>
      <c r="F27" s="19" t="s">
        <v>61</v>
      </c>
      <c r="G27" s="20" t="s">
        <v>13</v>
      </c>
      <c r="H27" s="19" t="s">
        <v>62</v>
      </c>
      <c r="I27" s="66" t="s">
        <v>63</v>
      </c>
      <c r="J27" s="20">
        <v>2021</v>
      </c>
      <c r="K27" s="19" t="s">
        <v>35</v>
      </c>
      <c r="L27" s="20" t="s">
        <v>18</v>
      </c>
      <c r="M27" s="21">
        <v>6</v>
      </c>
      <c r="N27" s="25">
        <v>6</v>
      </c>
    </row>
    <row r="28" spans="3:14" ht="37.5">
      <c r="C28" s="185"/>
      <c r="D28" s="65">
        <v>6</v>
      </c>
      <c r="E28" s="20" t="s">
        <v>65</v>
      </c>
      <c r="F28" s="19" t="s">
        <v>12</v>
      </c>
      <c r="G28" s="20" t="s">
        <v>13</v>
      </c>
      <c r="H28" s="19" t="s">
        <v>66</v>
      </c>
      <c r="I28" s="66" t="s">
        <v>67</v>
      </c>
      <c r="J28" s="20">
        <v>2021</v>
      </c>
      <c r="K28" s="19" t="s">
        <v>17</v>
      </c>
      <c r="L28" s="20" t="s">
        <v>18</v>
      </c>
      <c r="M28" s="21">
        <v>1</v>
      </c>
      <c r="N28" s="25">
        <v>1</v>
      </c>
    </row>
    <row r="29" spans="3:14" ht="29.85" customHeight="1">
      <c r="C29" s="185"/>
      <c r="D29" s="65">
        <v>7</v>
      </c>
      <c r="E29" s="20" t="s">
        <v>68</v>
      </c>
      <c r="F29" s="19" t="s">
        <v>37</v>
      </c>
      <c r="G29" s="20" t="s">
        <v>13</v>
      </c>
      <c r="H29" s="19" t="s">
        <v>38</v>
      </c>
      <c r="I29" s="66" t="s">
        <v>69</v>
      </c>
      <c r="J29" s="20" t="s">
        <v>70</v>
      </c>
      <c r="K29" s="19" t="s">
        <v>35</v>
      </c>
      <c r="L29" s="20" t="s">
        <v>18</v>
      </c>
      <c r="M29" s="21">
        <v>1896</v>
      </c>
      <c r="N29" s="25">
        <v>1896</v>
      </c>
    </row>
    <row r="30" spans="3:14" ht="37.5">
      <c r="C30" s="185"/>
      <c r="D30" s="65">
        <v>8</v>
      </c>
      <c r="E30" s="20" t="s">
        <v>71</v>
      </c>
      <c r="F30" s="19" t="s">
        <v>61</v>
      </c>
      <c r="G30" s="20" t="s">
        <v>13</v>
      </c>
      <c r="H30" s="19" t="s">
        <v>72</v>
      </c>
      <c r="I30" s="66" t="s">
        <v>73</v>
      </c>
      <c r="J30" s="20">
        <v>2022</v>
      </c>
      <c r="K30" s="19" t="s">
        <v>30</v>
      </c>
      <c r="L30" s="20" t="s">
        <v>18</v>
      </c>
      <c r="M30" s="21">
        <v>23</v>
      </c>
      <c r="N30" s="25">
        <v>23</v>
      </c>
    </row>
    <row r="31" spans="3:14" ht="37.5">
      <c r="C31" s="185"/>
      <c r="D31" s="65">
        <v>9</v>
      </c>
      <c r="E31" s="20" t="s">
        <v>74</v>
      </c>
      <c r="F31" s="19" t="s">
        <v>61</v>
      </c>
      <c r="G31" s="20" t="s">
        <v>13</v>
      </c>
      <c r="H31" s="19" t="s">
        <v>75</v>
      </c>
      <c r="I31" s="66" t="s">
        <v>76</v>
      </c>
      <c r="J31" s="20" t="s">
        <v>77</v>
      </c>
      <c r="K31" s="19" t="s">
        <v>30</v>
      </c>
      <c r="L31" s="20" t="s">
        <v>18</v>
      </c>
      <c r="M31" s="21">
        <v>2810</v>
      </c>
      <c r="N31" s="25">
        <v>2810</v>
      </c>
    </row>
    <row r="32" spans="3:14" ht="37.5">
      <c r="C32" s="185"/>
      <c r="D32" s="65">
        <v>10</v>
      </c>
      <c r="E32" s="20" t="s">
        <v>68</v>
      </c>
      <c r="F32" s="19" t="s">
        <v>26</v>
      </c>
      <c r="G32" s="20" t="s">
        <v>78</v>
      </c>
      <c r="H32" s="19" t="s">
        <v>28</v>
      </c>
      <c r="I32" s="66" t="s">
        <v>79</v>
      </c>
      <c r="J32" s="20">
        <v>2021</v>
      </c>
      <c r="K32" s="19" t="s">
        <v>30</v>
      </c>
      <c r="L32" s="20" t="s">
        <v>18</v>
      </c>
      <c r="M32" s="21">
        <v>260</v>
      </c>
      <c r="N32" s="25">
        <v>260</v>
      </c>
    </row>
    <row r="33" spans="3:14" ht="56.25">
      <c r="C33" s="185"/>
      <c r="D33" s="65">
        <v>11</v>
      </c>
      <c r="E33" s="20" t="s">
        <v>80</v>
      </c>
      <c r="F33" s="19" t="s">
        <v>61</v>
      </c>
      <c r="G33" s="20" t="s">
        <v>13</v>
      </c>
      <c r="H33" s="19" t="s">
        <v>81</v>
      </c>
      <c r="I33" s="66" t="s">
        <v>82</v>
      </c>
      <c r="J33" s="20" t="s">
        <v>83</v>
      </c>
      <c r="K33" s="19" t="s">
        <v>35</v>
      </c>
      <c r="L33" s="20" t="s">
        <v>18</v>
      </c>
      <c r="M33" s="21">
        <v>214</v>
      </c>
      <c r="N33" s="25">
        <v>214</v>
      </c>
    </row>
    <row r="34" spans="3:14" ht="25.9" customHeight="1">
      <c r="C34" s="185"/>
      <c r="D34" s="65">
        <v>12</v>
      </c>
      <c r="E34" s="20" t="s">
        <v>84</v>
      </c>
      <c r="F34" s="19" t="s">
        <v>32</v>
      </c>
      <c r="G34" s="20" t="s">
        <v>13</v>
      </c>
      <c r="H34" s="19" t="s">
        <v>33</v>
      </c>
      <c r="I34" s="66" t="s">
        <v>85</v>
      </c>
      <c r="J34" s="20" t="s">
        <v>21</v>
      </c>
      <c r="K34" s="19" t="s">
        <v>35</v>
      </c>
      <c r="L34" s="20" t="s">
        <v>18</v>
      </c>
      <c r="M34" s="21">
        <v>418</v>
      </c>
      <c r="N34" s="25">
        <v>418</v>
      </c>
    </row>
    <row r="35" spans="3:14" ht="18.75">
      <c r="C35" s="185"/>
      <c r="D35" s="65">
        <v>13</v>
      </c>
      <c r="E35" s="20" t="s">
        <v>86</v>
      </c>
      <c r="F35" s="19" t="s">
        <v>87</v>
      </c>
      <c r="G35" s="20" t="s">
        <v>13</v>
      </c>
      <c r="H35" s="19" t="s">
        <v>88</v>
      </c>
      <c r="I35" s="66" t="s">
        <v>89</v>
      </c>
      <c r="J35" s="20" t="s">
        <v>90</v>
      </c>
      <c r="K35" s="19" t="s">
        <v>30</v>
      </c>
      <c r="L35" s="20" t="s">
        <v>18</v>
      </c>
      <c r="M35" s="21">
        <v>538</v>
      </c>
      <c r="N35" s="25">
        <v>538</v>
      </c>
    </row>
    <row r="36" spans="3:14" ht="18.75">
      <c r="C36" s="185"/>
      <c r="D36" s="65">
        <v>14</v>
      </c>
      <c r="E36" s="20" t="s">
        <v>91</v>
      </c>
      <c r="F36" s="19" t="s">
        <v>87</v>
      </c>
      <c r="G36" s="20" t="s">
        <v>13</v>
      </c>
      <c r="H36" s="19" t="s">
        <v>88</v>
      </c>
      <c r="I36" s="66" t="s">
        <v>92</v>
      </c>
      <c r="J36" s="20">
        <v>2016</v>
      </c>
      <c r="K36" s="19" t="s">
        <v>93</v>
      </c>
      <c r="L36" s="20" t="s">
        <v>18</v>
      </c>
      <c r="M36" s="21">
        <v>60</v>
      </c>
      <c r="N36" s="25">
        <v>60</v>
      </c>
    </row>
    <row r="37" spans="3:14" ht="18.75">
      <c r="C37" s="185"/>
      <c r="D37" s="65">
        <v>15</v>
      </c>
      <c r="E37" s="20" t="s">
        <v>94</v>
      </c>
      <c r="F37" s="19" t="s">
        <v>97</v>
      </c>
      <c r="G37" s="20" t="s">
        <v>96</v>
      </c>
      <c r="H37" s="19" t="s">
        <v>95</v>
      </c>
      <c r="I37" s="66" t="s">
        <v>98</v>
      </c>
      <c r="J37" s="20">
        <v>2021</v>
      </c>
      <c r="K37" s="19" t="s">
        <v>99</v>
      </c>
      <c r="L37" s="20" t="s">
        <v>18</v>
      </c>
      <c r="M37" s="21">
        <v>504</v>
      </c>
      <c r="N37" s="25">
        <v>504</v>
      </c>
    </row>
    <row r="38" spans="3:14" ht="18.75">
      <c r="C38" s="185"/>
      <c r="D38" s="65">
        <v>16</v>
      </c>
      <c r="E38" s="20" t="s">
        <v>100</v>
      </c>
      <c r="F38" s="19" t="s">
        <v>37</v>
      </c>
      <c r="G38" s="20" t="s">
        <v>13</v>
      </c>
      <c r="H38" s="19" t="s">
        <v>38</v>
      </c>
      <c r="I38" s="66" t="s">
        <v>101</v>
      </c>
      <c r="J38" s="20">
        <v>2021</v>
      </c>
      <c r="K38" s="19" t="s">
        <v>35</v>
      </c>
      <c r="L38" s="20"/>
      <c r="M38" s="21">
        <v>20</v>
      </c>
      <c r="N38" s="25">
        <v>20</v>
      </c>
    </row>
    <row r="39" spans="3:14" ht="18.75">
      <c r="C39" s="185"/>
      <c r="D39" s="65">
        <v>17</v>
      </c>
      <c r="E39" s="20" t="s">
        <v>102</v>
      </c>
      <c r="F39" s="19" t="s">
        <v>87</v>
      </c>
      <c r="G39" s="20" t="s">
        <v>13</v>
      </c>
      <c r="H39" s="19" t="s">
        <v>88</v>
      </c>
      <c r="I39" s="66" t="s">
        <v>103</v>
      </c>
      <c r="J39" s="20">
        <v>2021</v>
      </c>
      <c r="K39" s="19" t="s">
        <v>48</v>
      </c>
      <c r="L39" s="162" t="s">
        <v>18</v>
      </c>
      <c r="M39" s="21">
        <v>27</v>
      </c>
      <c r="N39" s="25">
        <v>27</v>
      </c>
    </row>
    <row r="40" spans="3:14" ht="18.75">
      <c r="C40" s="185"/>
      <c r="D40" s="156">
        <v>18</v>
      </c>
      <c r="E40" s="162" t="s">
        <v>104</v>
      </c>
      <c r="F40" s="159" t="s">
        <v>12</v>
      </c>
      <c r="G40" s="162" t="s">
        <v>13</v>
      </c>
      <c r="H40" s="159" t="s">
        <v>14</v>
      </c>
      <c r="I40" s="66" t="s">
        <v>105</v>
      </c>
      <c r="J40" s="20">
        <v>2020</v>
      </c>
      <c r="K40" s="19" t="s">
        <v>107</v>
      </c>
      <c r="L40" s="154"/>
      <c r="M40" s="21">
        <v>1</v>
      </c>
      <c r="N40" s="208">
        <f>SUM(M40:M43)</f>
        <v>59</v>
      </c>
    </row>
    <row r="41" spans="3:14" ht="18.75">
      <c r="C41" s="185"/>
      <c r="D41" s="157"/>
      <c r="E41" s="154"/>
      <c r="F41" s="160"/>
      <c r="G41" s="154"/>
      <c r="H41" s="160"/>
      <c r="I41" s="66" t="s">
        <v>15</v>
      </c>
      <c r="J41" s="20">
        <v>2020</v>
      </c>
      <c r="K41" s="19" t="s">
        <v>17</v>
      </c>
      <c r="L41" s="154"/>
      <c r="M41" s="21">
        <v>1</v>
      </c>
      <c r="N41" s="209"/>
    </row>
    <row r="42" spans="3:14" ht="18.75">
      <c r="C42" s="185"/>
      <c r="D42" s="157"/>
      <c r="E42" s="154"/>
      <c r="F42" s="160"/>
      <c r="G42" s="154"/>
      <c r="H42" s="160"/>
      <c r="I42" s="66" t="s">
        <v>106</v>
      </c>
      <c r="J42" s="20">
        <v>2019</v>
      </c>
      <c r="K42" s="19" t="s">
        <v>108</v>
      </c>
      <c r="L42" s="154"/>
      <c r="M42" s="21">
        <v>2</v>
      </c>
      <c r="N42" s="209"/>
    </row>
    <row r="43" spans="3:14" ht="18.75">
      <c r="C43" s="185"/>
      <c r="D43" s="158"/>
      <c r="E43" s="155"/>
      <c r="F43" s="161"/>
      <c r="G43" s="155"/>
      <c r="H43" s="161"/>
      <c r="I43" s="66" t="s">
        <v>109</v>
      </c>
      <c r="J43" s="20">
        <v>2022</v>
      </c>
      <c r="K43" s="19" t="s">
        <v>17</v>
      </c>
      <c r="L43" s="155"/>
      <c r="M43" s="21">
        <v>55</v>
      </c>
      <c r="N43" s="209"/>
    </row>
    <row r="44" spans="3:14" ht="18.75">
      <c r="C44" s="185"/>
      <c r="D44" s="65">
        <v>19</v>
      </c>
      <c r="E44" s="20" t="s">
        <v>110</v>
      </c>
      <c r="F44" s="19" t="s">
        <v>111</v>
      </c>
      <c r="G44" s="20" t="s">
        <v>13</v>
      </c>
      <c r="H44" s="19" t="s">
        <v>112</v>
      </c>
      <c r="I44" s="66" t="s">
        <v>113</v>
      </c>
      <c r="J44" s="20" t="s">
        <v>114</v>
      </c>
      <c r="K44" s="19" t="s">
        <v>17</v>
      </c>
      <c r="L44" s="20" t="s">
        <v>18</v>
      </c>
      <c r="M44" s="21">
        <v>43</v>
      </c>
      <c r="N44" s="26">
        <v>43</v>
      </c>
    </row>
    <row r="45" spans="3:14" ht="18.75">
      <c r="C45" s="185"/>
      <c r="D45" s="65">
        <v>20</v>
      </c>
      <c r="E45" s="20" t="s">
        <v>115</v>
      </c>
      <c r="F45" s="19" t="s">
        <v>111</v>
      </c>
      <c r="G45" s="20" t="s">
        <v>13</v>
      </c>
      <c r="H45" s="19" t="s">
        <v>116</v>
      </c>
      <c r="I45" s="66" t="s">
        <v>117</v>
      </c>
      <c r="J45" s="20" t="s">
        <v>118</v>
      </c>
      <c r="K45" s="19" t="s">
        <v>35</v>
      </c>
      <c r="L45" s="20" t="s">
        <v>18</v>
      </c>
      <c r="M45" s="21">
        <v>1252</v>
      </c>
      <c r="N45" s="25">
        <v>1252</v>
      </c>
    </row>
    <row r="46" spans="3:14" ht="18.75">
      <c r="C46" s="185"/>
      <c r="D46" s="65">
        <v>21</v>
      </c>
      <c r="E46" s="20" t="s">
        <v>119</v>
      </c>
      <c r="F46" s="19" t="s">
        <v>26</v>
      </c>
      <c r="G46" s="20" t="s">
        <v>120</v>
      </c>
      <c r="H46" s="19" t="s">
        <v>28</v>
      </c>
      <c r="I46" s="66" t="s">
        <v>121</v>
      </c>
      <c r="J46" s="20" t="s">
        <v>21</v>
      </c>
      <c r="K46" s="19" t="s">
        <v>30</v>
      </c>
      <c r="L46" s="20" t="s">
        <v>18</v>
      </c>
      <c r="M46" s="21">
        <v>27</v>
      </c>
      <c r="N46" s="25">
        <v>27</v>
      </c>
    </row>
    <row r="47" spans="3:14" ht="18.75">
      <c r="C47" s="185"/>
      <c r="D47" s="156">
        <v>22</v>
      </c>
      <c r="E47" s="162" t="s">
        <v>122</v>
      </c>
      <c r="F47" s="159" t="s">
        <v>12</v>
      </c>
      <c r="G47" s="162" t="s">
        <v>13</v>
      </c>
      <c r="H47" s="159" t="s">
        <v>14</v>
      </c>
      <c r="I47" s="66" t="s">
        <v>123</v>
      </c>
      <c r="J47" s="20" t="s">
        <v>124</v>
      </c>
      <c r="K47" s="19" t="s">
        <v>17</v>
      </c>
      <c r="L47" s="20" t="s">
        <v>18</v>
      </c>
      <c r="M47" s="21">
        <v>64</v>
      </c>
      <c r="N47" s="199">
        <f>SUM(M47:M49)</f>
        <v>522</v>
      </c>
    </row>
    <row r="48" spans="3:14" ht="18.75">
      <c r="C48" s="185"/>
      <c r="D48" s="157"/>
      <c r="E48" s="154"/>
      <c r="F48" s="160"/>
      <c r="G48" s="154"/>
      <c r="H48" s="160"/>
      <c r="I48" s="66" t="s">
        <v>125</v>
      </c>
      <c r="J48" s="20" t="s">
        <v>126</v>
      </c>
      <c r="K48" s="19" t="s">
        <v>127</v>
      </c>
      <c r="L48" s="20" t="s">
        <v>18</v>
      </c>
      <c r="M48" s="21">
        <v>449</v>
      </c>
      <c r="N48" s="154"/>
    </row>
    <row r="49" spans="3:14" ht="18.75">
      <c r="C49" s="185"/>
      <c r="D49" s="158"/>
      <c r="E49" s="155"/>
      <c r="F49" s="161"/>
      <c r="G49" s="155"/>
      <c r="H49" s="161"/>
      <c r="I49" s="66" t="s">
        <v>128</v>
      </c>
      <c r="J49" s="20">
        <v>2021</v>
      </c>
      <c r="K49" s="19" t="s">
        <v>127</v>
      </c>
      <c r="L49" s="20" t="s">
        <v>18</v>
      </c>
      <c r="M49" s="21">
        <v>9</v>
      </c>
      <c r="N49" s="155"/>
    </row>
    <row r="50" spans="3:14" ht="18.75">
      <c r="C50" s="185"/>
      <c r="D50" s="156">
        <v>23</v>
      </c>
      <c r="E50" s="162" t="s">
        <v>129</v>
      </c>
      <c r="F50" s="159" t="s">
        <v>12</v>
      </c>
      <c r="G50" s="162" t="s">
        <v>13</v>
      </c>
      <c r="H50" s="159" t="s">
        <v>14</v>
      </c>
      <c r="I50" s="66" t="s">
        <v>16</v>
      </c>
      <c r="J50" s="20">
        <v>2021</v>
      </c>
      <c r="K50" s="159" t="s">
        <v>17</v>
      </c>
      <c r="L50" s="162" t="s">
        <v>18</v>
      </c>
      <c r="M50" s="21">
        <v>681</v>
      </c>
      <c r="N50" s="199">
        <f>SUM(M50:M56)</f>
        <v>779</v>
      </c>
    </row>
    <row r="51" spans="3:14" ht="18.75">
      <c r="C51" s="185"/>
      <c r="D51" s="157"/>
      <c r="E51" s="154"/>
      <c r="F51" s="160"/>
      <c r="G51" s="154"/>
      <c r="H51" s="160"/>
      <c r="I51" s="66" t="s">
        <v>15</v>
      </c>
      <c r="J51" s="20">
        <v>2021</v>
      </c>
      <c r="K51" s="160"/>
      <c r="L51" s="154"/>
      <c r="M51" s="21">
        <v>2</v>
      </c>
      <c r="N51" s="154"/>
    </row>
    <row r="52" spans="3:14" ht="18.75">
      <c r="C52" s="185"/>
      <c r="D52" s="157"/>
      <c r="E52" s="154"/>
      <c r="F52" s="160"/>
      <c r="G52" s="154"/>
      <c r="H52" s="160"/>
      <c r="I52" s="66" t="s">
        <v>16</v>
      </c>
      <c r="J52" s="20" t="s">
        <v>21</v>
      </c>
      <c r="K52" s="160"/>
      <c r="L52" s="154"/>
      <c r="M52" s="21">
        <v>25</v>
      </c>
      <c r="N52" s="154"/>
    </row>
    <row r="53" spans="3:14" ht="18.75">
      <c r="C53" s="185"/>
      <c r="D53" s="157"/>
      <c r="E53" s="154"/>
      <c r="F53" s="160"/>
      <c r="G53" s="154"/>
      <c r="H53" s="160"/>
      <c r="I53" s="66" t="s">
        <v>23</v>
      </c>
      <c r="J53" s="20">
        <v>2022</v>
      </c>
      <c r="K53" s="160"/>
      <c r="L53" s="154"/>
      <c r="M53" s="21">
        <v>1</v>
      </c>
      <c r="N53" s="154"/>
    </row>
    <row r="54" spans="3:14" ht="18.75">
      <c r="C54" s="185"/>
      <c r="D54" s="157"/>
      <c r="E54" s="154"/>
      <c r="F54" s="160"/>
      <c r="G54" s="154"/>
      <c r="H54" s="160"/>
      <c r="I54" s="66" t="s">
        <v>19</v>
      </c>
      <c r="J54" s="20">
        <v>2022</v>
      </c>
      <c r="K54" s="160"/>
      <c r="L54" s="154"/>
      <c r="M54" s="21">
        <v>3</v>
      </c>
      <c r="N54" s="154"/>
    </row>
    <row r="55" spans="3:14" ht="18.75">
      <c r="C55" s="185"/>
      <c r="D55" s="157"/>
      <c r="E55" s="154"/>
      <c r="F55" s="160"/>
      <c r="G55" s="154"/>
      <c r="H55" s="160"/>
      <c r="I55" s="66" t="s">
        <v>16</v>
      </c>
      <c r="J55" s="20">
        <v>2022</v>
      </c>
      <c r="K55" s="160"/>
      <c r="L55" s="154"/>
      <c r="M55" s="21">
        <v>5</v>
      </c>
      <c r="N55" s="154"/>
    </row>
    <row r="56" spans="3:14" ht="18.75">
      <c r="C56" s="185"/>
      <c r="D56" s="158"/>
      <c r="E56" s="155"/>
      <c r="F56" s="161"/>
      <c r="G56" s="155"/>
      <c r="H56" s="161"/>
      <c r="I56" s="66" t="s">
        <v>16</v>
      </c>
      <c r="J56" s="20">
        <v>2021</v>
      </c>
      <c r="K56" s="161"/>
      <c r="L56" s="155"/>
      <c r="M56" s="21">
        <v>62</v>
      </c>
      <c r="N56" s="155"/>
    </row>
    <row r="57" spans="3:14" ht="18.75">
      <c r="C57" s="185"/>
      <c r="D57" s="156">
        <v>24</v>
      </c>
      <c r="E57" s="162" t="s">
        <v>129</v>
      </c>
      <c r="F57" s="159" t="s">
        <v>130</v>
      </c>
      <c r="G57" s="162" t="s">
        <v>13</v>
      </c>
      <c r="H57" s="159" t="s">
        <v>131</v>
      </c>
      <c r="I57" s="66" t="s">
        <v>132</v>
      </c>
      <c r="J57" s="20" t="s">
        <v>133</v>
      </c>
      <c r="K57" s="159" t="s">
        <v>134</v>
      </c>
      <c r="L57" s="162" t="s">
        <v>18</v>
      </c>
      <c r="M57" s="21">
        <v>1265</v>
      </c>
      <c r="N57" s="199">
        <f>SUM(M57:M59)</f>
        <v>1857</v>
      </c>
    </row>
    <row r="58" spans="3:14" ht="18.75">
      <c r="C58" s="185"/>
      <c r="D58" s="157"/>
      <c r="E58" s="154"/>
      <c r="F58" s="160"/>
      <c r="G58" s="154"/>
      <c r="H58" s="160"/>
      <c r="I58" s="66" t="s">
        <v>135</v>
      </c>
      <c r="J58" s="20" t="s">
        <v>77</v>
      </c>
      <c r="K58" s="160"/>
      <c r="L58" s="154"/>
      <c r="M58" s="21">
        <v>181</v>
      </c>
      <c r="N58" s="154"/>
    </row>
    <row r="59" spans="3:14" ht="19.5" thickBot="1">
      <c r="C59" s="185"/>
      <c r="D59" s="157"/>
      <c r="E59" s="154"/>
      <c r="F59" s="160"/>
      <c r="G59" s="154"/>
      <c r="H59" s="160"/>
      <c r="I59" s="56" t="s">
        <v>136</v>
      </c>
      <c r="J59" s="55" t="s">
        <v>137</v>
      </c>
      <c r="K59" s="160"/>
      <c r="L59" s="154"/>
      <c r="M59" s="80">
        <v>411</v>
      </c>
      <c r="N59" s="154"/>
    </row>
    <row r="60" spans="3:14" ht="39.950000000000003" customHeight="1">
      <c r="C60" s="186" t="s">
        <v>367</v>
      </c>
      <c r="D60" s="81">
        <v>25</v>
      </c>
      <c r="E60" s="82" t="s">
        <v>144</v>
      </c>
      <c r="F60" s="83" t="s">
        <v>32</v>
      </c>
      <c r="G60" s="82" t="s">
        <v>13</v>
      </c>
      <c r="H60" s="83" t="s">
        <v>145</v>
      </c>
      <c r="I60" s="83" t="s">
        <v>146</v>
      </c>
      <c r="J60" s="82" t="s">
        <v>147</v>
      </c>
      <c r="K60" s="83" t="s">
        <v>148</v>
      </c>
      <c r="L60" s="82" t="s">
        <v>18</v>
      </c>
      <c r="M60" s="84">
        <v>656</v>
      </c>
      <c r="N60" s="85">
        <v>656</v>
      </c>
    </row>
    <row r="61" spans="3:14" ht="27.95" customHeight="1">
      <c r="C61" s="187"/>
      <c r="D61" s="63">
        <v>26</v>
      </c>
      <c r="E61" s="62" t="s">
        <v>149</v>
      </c>
      <c r="F61" s="64" t="s">
        <v>150</v>
      </c>
      <c r="G61" s="62" t="s">
        <v>151</v>
      </c>
      <c r="H61" s="64" t="s">
        <v>152</v>
      </c>
      <c r="I61" s="64" t="s">
        <v>153</v>
      </c>
      <c r="J61" s="62" t="s">
        <v>154</v>
      </c>
      <c r="K61" s="64" t="s">
        <v>155</v>
      </c>
      <c r="L61" s="62" t="s">
        <v>18</v>
      </c>
      <c r="M61" s="33">
        <v>1921</v>
      </c>
      <c r="N61" s="86">
        <v>1921</v>
      </c>
    </row>
    <row r="62" spans="3:14" ht="56.25">
      <c r="C62" s="187"/>
      <c r="D62" s="63">
        <v>27</v>
      </c>
      <c r="E62" s="62" t="s">
        <v>156</v>
      </c>
      <c r="F62" s="64" t="s">
        <v>61</v>
      </c>
      <c r="G62" s="62" t="s">
        <v>13</v>
      </c>
      <c r="H62" s="64" t="s">
        <v>157</v>
      </c>
      <c r="I62" s="64" t="s">
        <v>158</v>
      </c>
      <c r="J62" s="64" t="s">
        <v>159</v>
      </c>
      <c r="K62" s="64" t="s">
        <v>35</v>
      </c>
      <c r="L62" s="62" t="s">
        <v>18</v>
      </c>
      <c r="M62" s="33">
        <v>53</v>
      </c>
      <c r="N62" s="86">
        <v>53</v>
      </c>
    </row>
    <row r="63" spans="3:14" ht="18.75">
      <c r="C63" s="187"/>
      <c r="D63" s="194">
        <v>28</v>
      </c>
      <c r="E63" s="163" t="s">
        <v>160</v>
      </c>
      <c r="F63" s="170" t="s">
        <v>12</v>
      </c>
      <c r="G63" s="163" t="s">
        <v>13</v>
      </c>
      <c r="H63" s="170" t="s">
        <v>14</v>
      </c>
      <c r="I63" s="64" t="s">
        <v>161</v>
      </c>
      <c r="J63" s="62" t="s">
        <v>162</v>
      </c>
      <c r="K63" s="64" t="s">
        <v>35</v>
      </c>
      <c r="L63" s="62" t="s">
        <v>18</v>
      </c>
      <c r="M63" s="33">
        <v>560</v>
      </c>
      <c r="N63" s="210">
        <v>561</v>
      </c>
    </row>
    <row r="64" spans="3:14" ht="18.75">
      <c r="C64" s="187"/>
      <c r="D64" s="195"/>
      <c r="E64" s="164"/>
      <c r="F64" s="172"/>
      <c r="G64" s="164"/>
      <c r="H64" s="172"/>
      <c r="I64" s="64" t="s">
        <v>16</v>
      </c>
      <c r="J64" s="62">
        <v>2021</v>
      </c>
      <c r="K64" s="64" t="s">
        <v>17</v>
      </c>
      <c r="L64" s="62" t="s">
        <v>18</v>
      </c>
      <c r="M64" s="33">
        <v>1</v>
      </c>
      <c r="N64" s="211"/>
    </row>
    <row r="65" spans="3:14" ht="18.75">
      <c r="C65" s="187"/>
      <c r="D65" s="63">
        <v>29</v>
      </c>
      <c r="E65" s="62" t="s">
        <v>163</v>
      </c>
      <c r="F65" s="64" t="s">
        <v>32</v>
      </c>
      <c r="G65" s="62" t="s">
        <v>13</v>
      </c>
      <c r="H65" s="64" t="s">
        <v>33</v>
      </c>
      <c r="I65" s="64" t="s">
        <v>164</v>
      </c>
      <c r="J65" s="62" t="s">
        <v>21</v>
      </c>
      <c r="K65" s="64" t="s">
        <v>35</v>
      </c>
      <c r="L65" s="62" t="s">
        <v>18</v>
      </c>
      <c r="M65" s="33">
        <v>604</v>
      </c>
      <c r="N65" s="86">
        <v>604</v>
      </c>
    </row>
    <row r="66" spans="3:14" ht="18.75">
      <c r="C66" s="187"/>
      <c r="D66" s="63">
        <v>30</v>
      </c>
      <c r="E66" s="62" t="s">
        <v>163</v>
      </c>
      <c r="F66" s="64" t="s">
        <v>32</v>
      </c>
      <c r="G66" s="62" t="s">
        <v>13</v>
      </c>
      <c r="H66" s="64" t="s">
        <v>33</v>
      </c>
      <c r="I66" s="64" t="s">
        <v>165</v>
      </c>
      <c r="J66" s="62">
        <v>2020</v>
      </c>
      <c r="K66" s="64" t="s">
        <v>35</v>
      </c>
      <c r="L66" s="62" t="s">
        <v>18</v>
      </c>
      <c r="M66" s="33">
        <v>152</v>
      </c>
      <c r="N66" s="86">
        <v>152</v>
      </c>
    </row>
    <row r="67" spans="3:14" ht="18.75">
      <c r="C67" s="187"/>
      <c r="D67" s="63">
        <v>31</v>
      </c>
      <c r="E67" s="62" t="s">
        <v>166</v>
      </c>
      <c r="F67" s="64" t="s">
        <v>130</v>
      </c>
      <c r="G67" s="62" t="s">
        <v>13</v>
      </c>
      <c r="H67" s="64" t="s">
        <v>131</v>
      </c>
      <c r="I67" s="64" t="s">
        <v>135</v>
      </c>
      <c r="J67" s="62">
        <v>2014</v>
      </c>
      <c r="K67" s="64" t="s">
        <v>134</v>
      </c>
      <c r="L67" s="62" t="s">
        <v>18</v>
      </c>
      <c r="M67" s="33">
        <v>450</v>
      </c>
      <c r="N67" s="86">
        <v>450</v>
      </c>
    </row>
    <row r="68" spans="3:14" ht="37.5">
      <c r="C68" s="187"/>
      <c r="D68" s="63">
        <v>32</v>
      </c>
      <c r="E68" s="62" t="s">
        <v>167</v>
      </c>
      <c r="F68" s="64" t="s">
        <v>61</v>
      </c>
      <c r="G68" s="62" t="s">
        <v>13</v>
      </c>
      <c r="H68" s="64" t="s">
        <v>168</v>
      </c>
      <c r="I68" s="64" t="s">
        <v>169</v>
      </c>
      <c r="J68" s="62">
        <v>2022</v>
      </c>
      <c r="K68" s="64" t="s">
        <v>30</v>
      </c>
      <c r="L68" s="62" t="s">
        <v>18</v>
      </c>
      <c r="M68" s="33">
        <v>46</v>
      </c>
      <c r="N68" s="86">
        <v>46</v>
      </c>
    </row>
    <row r="69" spans="3:14" ht="18.75">
      <c r="C69" s="187"/>
      <c r="D69" s="63">
        <v>33</v>
      </c>
      <c r="E69" s="62" t="s">
        <v>170</v>
      </c>
      <c r="F69" s="64" t="s">
        <v>12</v>
      </c>
      <c r="G69" s="62" t="s">
        <v>13</v>
      </c>
      <c r="H69" s="64" t="s">
        <v>14</v>
      </c>
      <c r="I69" s="64" t="s">
        <v>123</v>
      </c>
      <c r="J69" s="62" t="s">
        <v>171</v>
      </c>
      <c r="K69" s="64" t="s">
        <v>17</v>
      </c>
      <c r="L69" s="62" t="s">
        <v>18</v>
      </c>
      <c r="M69" s="33">
        <v>63</v>
      </c>
      <c r="N69" s="86">
        <v>63</v>
      </c>
    </row>
    <row r="70" spans="3:14" ht="18.75">
      <c r="C70" s="187"/>
      <c r="D70" s="63">
        <v>34</v>
      </c>
      <c r="E70" s="62" t="s">
        <v>172</v>
      </c>
      <c r="F70" s="64" t="s">
        <v>173</v>
      </c>
      <c r="G70" s="62" t="s">
        <v>151</v>
      </c>
      <c r="H70" s="64" t="s">
        <v>173</v>
      </c>
      <c r="I70" s="64" t="s">
        <v>174</v>
      </c>
      <c r="J70" s="62">
        <v>2021</v>
      </c>
      <c r="K70" s="64" t="s">
        <v>175</v>
      </c>
      <c r="L70" s="62" t="s">
        <v>176</v>
      </c>
      <c r="M70" s="33">
        <v>36614</v>
      </c>
      <c r="N70" s="86">
        <v>36614</v>
      </c>
    </row>
    <row r="71" spans="3:14" ht="37.5">
      <c r="C71" s="187"/>
      <c r="D71" s="63">
        <v>35</v>
      </c>
      <c r="E71" s="62" t="s">
        <v>177</v>
      </c>
      <c r="F71" s="64" t="s">
        <v>178</v>
      </c>
      <c r="G71" s="64" t="s">
        <v>179</v>
      </c>
      <c r="H71" s="64" t="s">
        <v>180</v>
      </c>
      <c r="I71" s="64" t="s">
        <v>181</v>
      </c>
      <c r="J71" s="62">
        <v>2021</v>
      </c>
      <c r="K71" s="64" t="s">
        <v>148</v>
      </c>
      <c r="L71" s="62" t="s">
        <v>18</v>
      </c>
      <c r="M71" s="33">
        <v>8043</v>
      </c>
      <c r="N71" s="86">
        <v>8043</v>
      </c>
    </row>
    <row r="72" spans="3:14" ht="18.75">
      <c r="C72" s="187"/>
      <c r="D72" s="194">
        <v>36</v>
      </c>
      <c r="E72" s="163" t="s">
        <v>182</v>
      </c>
      <c r="F72" s="170" t="s">
        <v>12</v>
      </c>
      <c r="G72" s="163" t="s">
        <v>13</v>
      </c>
      <c r="H72" s="170" t="s">
        <v>14</v>
      </c>
      <c r="I72" s="64" t="s">
        <v>183</v>
      </c>
      <c r="J72" s="62" t="s">
        <v>185</v>
      </c>
      <c r="K72" s="64" t="s">
        <v>35</v>
      </c>
      <c r="L72" s="163" t="s">
        <v>18</v>
      </c>
      <c r="M72" s="33">
        <v>4522</v>
      </c>
      <c r="N72" s="86">
        <v>4522</v>
      </c>
    </row>
    <row r="73" spans="3:14" ht="18.75">
      <c r="C73" s="187"/>
      <c r="D73" s="196"/>
      <c r="E73" s="169"/>
      <c r="F73" s="171"/>
      <c r="G73" s="169"/>
      <c r="H73" s="171"/>
      <c r="I73" s="64" t="s">
        <v>184</v>
      </c>
      <c r="J73" s="62" t="s">
        <v>186</v>
      </c>
      <c r="K73" s="64" t="s">
        <v>35</v>
      </c>
      <c r="L73" s="169"/>
      <c r="M73" s="33">
        <v>567</v>
      </c>
      <c r="N73" s="86">
        <v>567</v>
      </c>
    </row>
    <row r="74" spans="3:14" ht="18.75">
      <c r="C74" s="187"/>
      <c r="D74" s="196"/>
      <c r="E74" s="169"/>
      <c r="F74" s="171"/>
      <c r="G74" s="169"/>
      <c r="H74" s="171"/>
      <c r="I74" s="64" t="s">
        <v>187</v>
      </c>
      <c r="J74" s="62">
        <v>2021</v>
      </c>
      <c r="K74" s="64" t="s">
        <v>48</v>
      </c>
      <c r="L74" s="169"/>
      <c r="M74" s="33">
        <v>2</v>
      </c>
      <c r="N74" s="86">
        <v>2</v>
      </c>
    </row>
    <row r="75" spans="3:14" ht="18.75">
      <c r="C75" s="187"/>
      <c r="D75" s="196"/>
      <c r="E75" s="169"/>
      <c r="F75" s="171"/>
      <c r="G75" s="169"/>
      <c r="H75" s="171"/>
      <c r="I75" s="64" t="s">
        <v>23</v>
      </c>
      <c r="J75" s="62">
        <v>2022</v>
      </c>
      <c r="K75" s="64" t="s">
        <v>17</v>
      </c>
      <c r="L75" s="169"/>
      <c r="M75" s="33">
        <v>1</v>
      </c>
      <c r="N75" s="86">
        <v>1</v>
      </c>
    </row>
    <row r="76" spans="3:14" ht="18.75">
      <c r="C76" s="187"/>
      <c r="D76" s="195"/>
      <c r="E76" s="164"/>
      <c r="F76" s="172"/>
      <c r="G76" s="164"/>
      <c r="H76" s="172"/>
      <c r="I76" s="64" t="s">
        <v>188</v>
      </c>
      <c r="J76" s="62">
        <v>2021</v>
      </c>
      <c r="K76" s="64" t="s">
        <v>17</v>
      </c>
      <c r="L76" s="164"/>
      <c r="M76" s="33">
        <v>4</v>
      </c>
      <c r="N76" s="86">
        <v>4</v>
      </c>
    </row>
    <row r="77" spans="3:14" ht="37.5">
      <c r="C77" s="187"/>
      <c r="D77" s="63">
        <v>37</v>
      </c>
      <c r="E77" s="62" t="s">
        <v>189</v>
      </c>
      <c r="F77" s="64" t="s">
        <v>190</v>
      </c>
      <c r="G77" s="62" t="s">
        <v>13</v>
      </c>
      <c r="H77" s="64" t="s">
        <v>191</v>
      </c>
      <c r="I77" s="64" t="s">
        <v>192</v>
      </c>
      <c r="J77" s="62" t="s">
        <v>193</v>
      </c>
      <c r="K77" s="64" t="s">
        <v>194</v>
      </c>
      <c r="L77" s="62" t="s">
        <v>18</v>
      </c>
      <c r="M77" s="33">
        <v>6</v>
      </c>
      <c r="N77" s="86">
        <v>6</v>
      </c>
    </row>
    <row r="78" spans="3:14" ht="18.75">
      <c r="C78" s="187"/>
      <c r="D78" s="63">
        <v>38</v>
      </c>
      <c r="E78" s="62" t="s">
        <v>196</v>
      </c>
      <c r="F78" s="64" t="s">
        <v>32</v>
      </c>
      <c r="G78" s="62" t="s">
        <v>13</v>
      </c>
      <c r="H78" s="64" t="s">
        <v>195</v>
      </c>
      <c r="I78" s="64" t="s">
        <v>195</v>
      </c>
      <c r="J78" s="62">
        <v>2022</v>
      </c>
      <c r="K78" s="64" t="s">
        <v>194</v>
      </c>
      <c r="L78" s="62" t="s">
        <v>18</v>
      </c>
      <c r="M78" s="33">
        <v>44</v>
      </c>
      <c r="N78" s="86">
        <v>44</v>
      </c>
    </row>
    <row r="79" spans="3:14" ht="18.75">
      <c r="C79" s="187"/>
      <c r="D79" s="63">
        <v>39</v>
      </c>
      <c r="E79" s="62" t="s">
        <v>189</v>
      </c>
      <c r="F79" s="64" t="s">
        <v>32</v>
      </c>
      <c r="G79" s="62" t="s">
        <v>13</v>
      </c>
      <c r="H79" s="64" t="s">
        <v>197</v>
      </c>
      <c r="I79" s="64" t="s">
        <v>198</v>
      </c>
      <c r="J79" s="62" t="s">
        <v>21</v>
      </c>
      <c r="K79" s="64" t="s">
        <v>148</v>
      </c>
      <c r="L79" s="62" t="s">
        <v>9</v>
      </c>
      <c r="M79" s="33">
        <v>35</v>
      </c>
      <c r="N79" s="86">
        <v>35</v>
      </c>
    </row>
    <row r="80" spans="3:14" ht="18.75">
      <c r="C80" s="187"/>
      <c r="D80" s="63">
        <v>40</v>
      </c>
      <c r="E80" s="62" t="s">
        <v>189</v>
      </c>
      <c r="F80" s="64" t="s">
        <v>32</v>
      </c>
      <c r="G80" s="62" t="s">
        <v>13</v>
      </c>
      <c r="H80" s="64" t="s">
        <v>199</v>
      </c>
      <c r="I80" s="64"/>
      <c r="J80" s="62" t="s">
        <v>200</v>
      </c>
      <c r="K80" s="64" t="s">
        <v>201</v>
      </c>
      <c r="L80" s="62" t="s">
        <v>18</v>
      </c>
      <c r="M80" s="33">
        <v>297</v>
      </c>
      <c r="N80" s="86">
        <v>297</v>
      </c>
    </row>
    <row r="81" spans="3:14" ht="18.75">
      <c r="C81" s="187"/>
      <c r="D81" s="63">
        <v>41</v>
      </c>
      <c r="E81" s="62" t="s">
        <v>202</v>
      </c>
      <c r="F81" s="64" t="s">
        <v>190</v>
      </c>
      <c r="G81" s="62" t="s">
        <v>13</v>
      </c>
      <c r="H81" s="64" t="s">
        <v>191</v>
      </c>
      <c r="I81" s="64" t="s">
        <v>203</v>
      </c>
      <c r="J81" s="62" t="s">
        <v>200</v>
      </c>
      <c r="K81" s="64" t="s">
        <v>194</v>
      </c>
      <c r="L81" s="62" t="s">
        <v>18</v>
      </c>
      <c r="M81" s="33">
        <v>179</v>
      </c>
      <c r="N81" s="86">
        <v>179</v>
      </c>
    </row>
    <row r="82" spans="3:14" ht="18.75">
      <c r="C82" s="187"/>
      <c r="D82" s="63">
        <v>42</v>
      </c>
      <c r="E82" s="62" t="s">
        <v>204</v>
      </c>
      <c r="F82" s="64" t="s">
        <v>26</v>
      </c>
      <c r="G82" s="62" t="s">
        <v>205</v>
      </c>
      <c r="H82" s="64" t="s">
        <v>28</v>
      </c>
      <c r="I82" s="64" t="s">
        <v>206</v>
      </c>
      <c r="J82" s="62">
        <v>2021</v>
      </c>
      <c r="K82" s="64" t="s">
        <v>30</v>
      </c>
      <c r="L82" s="62" t="s">
        <v>18</v>
      </c>
      <c r="M82" s="33">
        <v>24</v>
      </c>
      <c r="N82" s="86">
        <v>24</v>
      </c>
    </row>
    <row r="83" spans="3:14" ht="18.75">
      <c r="C83" s="187"/>
      <c r="D83" s="63">
        <v>43</v>
      </c>
      <c r="E83" s="62" t="s">
        <v>204</v>
      </c>
      <c r="F83" s="64" t="s">
        <v>32</v>
      </c>
      <c r="G83" s="62" t="s">
        <v>13</v>
      </c>
      <c r="H83" s="64" t="s">
        <v>207</v>
      </c>
      <c r="I83" s="64" t="s">
        <v>208</v>
      </c>
      <c r="J83" s="62">
        <v>2022</v>
      </c>
      <c r="K83" s="64" t="s">
        <v>148</v>
      </c>
      <c r="L83" s="62" t="s">
        <v>18</v>
      </c>
      <c r="M83" s="33">
        <v>4</v>
      </c>
      <c r="N83" s="86">
        <v>4</v>
      </c>
    </row>
    <row r="84" spans="3:14" ht="18.75">
      <c r="C84" s="187"/>
      <c r="D84" s="63">
        <v>44</v>
      </c>
      <c r="E84" s="62" t="s">
        <v>209</v>
      </c>
      <c r="F84" s="64" t="s">
        <v>32</v>
      </c>
      <c r="G84" s="62" t="s">
        <v>13</v>
      </c>
      <c r="H84" s="64" t="s">
        <v>210</v>
      </c>
      <c r="I84" s="64" t="s">
        <v>211</v>
      </c>
      <c r="J84" s="62">
        <v>2022</v>
      </c>
      <c r="K84" s="64" t="s">
        <v>148</v>
      </c>
      <c r="L84" s="62" t="s">
        <v>9</v>
      </c>
      <c r="M84" s="33">
        <v>16</v>
      </c>
      <c r="N84" s="86">
        <v>16</v>
      </c>
    </row>
    <row r="85" spans="3:14" ht="37.5">
      <c r="C85" s="187"/>
      <c r="D85" s="63">
        <v>45</v>
      </c>
      <c r="E85" s="62" t="s">
        <v>212</v>
      </c>
      <c r="F85" s="64" t="s">
        <v>61</v>
      </c>
      <c r="G85" s="62" t="s">
        <v>205</v>
      </c>
      <c r="H85" s="64" t="s">
        <v>75</v>
      </c>
      <c r="I85" s="64" t="s">
        <v>213</v>
      </c>
      <c r="J85" s="62">
        <v>2020</v>
      </c>
      <c r="K85" s="64" t="s">
        <v>30</v>
      </c>
      <c r="L85" s="62" t="s">
        <v>18</v>
      </c>
      <c r="M85" s="33">
        <v>15</v>
      </c>
      <c r="N85" s="86">
        <v>15</v>
      </c>
    </row>
    <row r="86" spans="3:14" ht="37.5">
      <c r="C86" s="187"/>
      <c r="D86" s="63">
        <v>46</v>
      </c>
      <c r="E86" s="62" t="s">
        <v>214</v>
      </c>
      <c r="F86" s="64" t="s">
        <v>61</v>
      </c>
      <c r="G86" s="62" t="s">
        <v>13</v>
      </c>
      <c r="H86" s="64" t="s">
        <v>72</v>
      </c>
      <c r="I86" s="64" t="s">
        <v>215</v>
      </c>
      <c r="J86" s="62">
        <v>2020</v>
      </c>
      <c r="K86" s="64" t="s">
        <v>30</v>
      </c>
      <c r="L86" s="62" t="s">
        <v>9</v>
      </c>
      <c r="M86" s="33">
        <v>662</v>
      </c>
      <c r="N86" s="86">
        <v>662</v>
      </c>
    </row>
    <row r="87" spans="3:14" ht="18.75">
      <c r="C87" s="187"/>
      <c r="D87" s="63">
        <v>47</v>
      </c>
      <c r="E87" s="62" t="s">
        <v>216</v>
      </c>
      <c r="F87" s="64" t="s">
        <v>111</v>
      </c>
      <c r="G87" s="62" t="s">
        <v>13</v>
      </c>
      <c r="H87" s="64" t="s">
        <v>112</v>
      </c>
      <c r="I87" s="64" t="s">
        <v>217</v>
      </c>
      <c r="J87" s="62" t="s">
        <v>200</v>
      </c>
      <c r="K87" s="64" t="s">
        <v>17</v>
      </c>
      <c r="L87" s="62" t="s">
        <v>18</v>
      </c>
      <c r="M87" s="33">
        <v>147</v>
      </c>
      <c r="N87" s="86">
        <v>147</v>
      </c>
    </row>
    <row r="88" spans="3:14" ht="18.75">
      <c r="C88" s="187"/>
      <c r="D88" s="63">
        <v>48</v>
      </c>
      <c r="E88" s="62" t="s">
        <v>218</v>
      </c>
      <c r="F88" s="64" t="s">
        <v>87</v>
      </c>
      <c r="G88" s="62" t="s">
        <v>13</v>
      </c>
      <c r="H88" s="64" t="s">
        <v>219</v>
      </c>
      <c r="I88" s="64" t="s">
        <v>220</v>
      </c>
      <c r="J88" s="62" t="s">
        <v>221</v>
      </c>
      <c r="K88" s="64" t="s">
        <v>222</v>
      </c>
      <c r="L88" s="62" t="s">
        <v>18</v>
      </c>
      <c r="M88" s="33">
        <v>435</v>
      </c>
      <c r="N88" s="86">
        <v>435</v>
      </c>
    </row>
    <row r="89" spans="3:14" ht="37.5">
      <c r="C89" s="187"/>
      <c r="D89" s="63">
        <v>49</v>
      </c>
      <c r="E89" s="62" t="s">
        <v>223</v>
      </c>
      <c r="F89" s="64" t="s">
        <v>61</v>
      </c>
      <c r="G89" s="62" t="s">
        <v>13</v>
      </c>
      <c r="H89" s="64" t="s">
        <v>157</v>
      </c>
      <c r="I89" s="64" t="s">
        <v>224</v>
      </c>
      <c r="J89" s="62">
        <v>2022</v>
      </c>
      <c r="K89" s="64" t="s">
        <v>35</v>
      </c>
      <c r="L89" s="62" t="s">
        <v>9</v>
      </c>
      <c r="M89" s="33">
        <v>205</v>
      </c>
      <c r="N89" s="86">
        <v>205</v>
      </c>
    </row>
    <row r="90" spans="3:14" ht="37.5">
      <c r="C90" s="187"/>
      <c r="D90" s="63">
        <v>50</v>
      </c>
      <c r="E90" s="62" t="s">
        <v>225</v>
      </c>
      <c r="F90" s="64" t="s">
        <v>226</v>
      </c>
      <c r="G90" s="64" t="s">
        <v>227</v>
      </c>
      <c r="H90" s="64" t="s">
        <v>228</v>
      </c>
      <c r="I90" s="64" t="s">
        <v>229</v>
      </c>
      <c r="J90" s="62">
        <v>2022</v>
      </c>
      <c r="K90" s="64" t="s">
        <v>175</v>
      </c>
      <c r="L90" s="62" t="s">
        <v>18</v>
      </c>
      <c r="M90" s="33">
        <v>2391</v>
      </c>
      <c r="N90" s="86">
        <v>2391</v>
      </c>
    </row>
    <row r="91" spans="3:14" ht="37.5">
      <c r="C91" s="187"/>
      <c r="D91" s="63">
        <v>51</v>
      </c>
      <c r="E91" s="62" t="s">
        <v>230</v>
      </c>
      <c r="F91" s="64" t="s">
        <v>32</v>
      </c>
      <c r="G91" s="62" t="s">
        <v>13</v>
      </c>
      <c r="H91" s="64" t="s">
        <v>231</v>
      </c>
      <c r="I91" s="64" t="s">
        <v>231</v>
      </c>
      <c r="J91" s="62">
        <v>2021</v>
      </c>
      <c r="K91" s="64" t="s">
        <v>201</v>
      </c>
      <c r="L91" s="62" t="s">
        <v>18</v>
      </c>
      <c r="M91" s="33">
        <v>400</v>
      </c>
      <c r="N91" s="86">
        <v>400</v>
      </c>
    </row>
    <row r="92" spans="3:14" ht="37.5">
      <c r="C92" s="187"/>
      <c r="D92" s="63">
        <v>52</v>
      </c>
      <c r="E92" s="62" t="s">
        <v>230</v>
      </c>
      <c r="F92" s="64" t="s">
        <v>61</v>
      </c>
      <c r="G92" s="62" t="s">
        <v>13</v>
      </c>
      <c r="H92" s="64" t="s">
        <v>75</v>
      </c>
      <c r="I92" s="64" t="s">
        <v>232</v>
      </c>
      <c r="J92" s="62">
        <v>2022</v>
      </c>
      <c r="K92" s="64" t="s">
        <v>30</v>
      </c>
      <c r="L92" s="62" t="s">
        <v>18</v>
      </c>
      <c r="M92" s="33">
        <v>13</v>
      </c>
      <c r="N92" s="86">
        <v>13</v>
      </c>
    </row>
    <row r="93" spans="3:14" ht="18.75">
      <c r="C93" s="187"/>
      <c r="D93" s="63">
        <v>53</v>
      </c>
      <c r="E93" s="62" t="s">
        <v>225</v>
      </c>
      <c r="F93" s="64" t="s">
        <v>12</v>
      </c>
      <c r="G93" s="62" t="s">
        <v>13</v>
      </c>
      <c r="H93" s="64" t="s">
        <v>14</v>
      </c>
      <c r="I93" s="64" t="s">
        <v>20</v>
      </c>
      <c r="J93" s="62">
        <v>2022</v>
      </c>
      <c r="K93" s="64" t="s">
        <v>24</v>
      </c>
      <c r="L93" s="62" t="s">
        <v>18</v>
      </c>
      <c r="M93" s="33">
        <v>2</v>
      </c>
      <c r="N93" s="86">
        <v>2</v>
      </c>
    </row>
    <row r="94" spans="3:14" ht="18.75">
      <c r="C94" s="187"/>
      <c r="D94" s="63">
        <v>54</v>
      </c>
      <c r="E94" s="62" t="s">
        <v>233</v>
      </c>
      <c r="F94" s="64" t="s">
        <v>32</v>
      </c>
      <c r="G94" s="62" t="s">
        <v>13</v>
      </c>
      <c r="H94" s="64" t="s">
        <v>33</v>
      </c>
      <c r="I94" s="64" t="s">
        <v>85</v>
      </c>
      <c r="J94" s="62">
        <v>2021</v>
      </c>
      <c r="K94" s="64" t="s">
        <v>201</v>
      </c>
      <c r="L94" s="62" t="s">
        <v>18</v>
      </c>
      <c r="M94" s="33">
        <v>177</v>
      </c>
      <c r="N94" s="86">
        <v>177</v>
      </c>
    </row>
    <row r="95" spans="3:14" ht="56.25">
      <c r="C95" s="187"/>
      <c r="D95" s="63">
        <v>55</v>
      </c>
      <c r="E95" s="62" t="s">
        <v>233</v>
      </c>
      <c r="F95" s="64" t="s">
        <v>32</v>
      </c>
      <c r="G95" s="62" t="s">
        <v>13</v>
      </c>
      <c r="H95" s="64" t="s">
        <v>234</v>
      </c>
      <c r="I95" s="64" t="s">
        <v>234</v>
      </c>
      <c r="J95" s="62" t="s">
        <v>235</v>
      </c>
      <c r="K95" s="64" t="s">
        <v>201</v>
      </c>
      <c r="L95" s="62" t="s">
        <v>18</v>
      </c>
      <c r="M95" s="33">
        <v>2652</v>
      </c>
      <c r="N95" s="86">
        <v>2652</v>
      </c>
    </row>
    <row r="96" spans="3:14" ht="18.75">
      <c r="C96" s="187"/>
      <c r="D96" s="63">
        <v>56</v>
      </c>
      <c r="E96" s="62" t="s">
        <v>236</v>
      </c>
      <c r="F96" s="64" t="s">
        <v>32</v>
      </c>
      <c r="G96" s="62" t="s">
        <v>13</v>
      </c>
      <c r="H96" s="64" t="s">
        <v>237</v>
      </c>
      <c r="I96" s="64" t="s">
        <v>165</v>
      </c>
      <c r="J96" s="62" t="s">
        <v>238</v>
      </c>
      <c r="K96" s="64" t="s">
        <v>201</v>
      </c>
      <c r="L96" s="62" t="s">
        <v>18</v>
      </c>
      <c r="M96" s="33">
        <v>2159</v>
      </c>
      <c r="N96" s="86">
        <v>2159</v>
      </c>
    </row>
    <row r="97" spans="3:15" ht="19.5" thickBot="1">
      <c r="C97" s="188"/>
      <c r="D97" s="87">
        <v>57</v>
      </c>
      <c r="E97" s="88" t="s">
        <v>236</v>
      </c>
      <c r="F97" s="89" t="s">
        <v>32</v>
      </c>
      <c r="G97" s="88" t="s">
        <v>13</v>
      </c>
      <c r="H97" s="89" t="s">
        <v>33</v>
      </c>
      <c r="I97" s="89" t="s">
        <v>239</v>
      </c>
      <c r="J97" s="88">
        <v>2018</v>
      </c>
      <c r="K97" s="89" t="s">
        <v>201</v>
      </c>
      <c r="L97" s="88" t="s">
        <v>18</v>
      </c>
      <c r="M97" s="90">
        <v>163</v>
      </c>
      <c r="N97" s="91">
        <v>163</v>
      </c>
    </row>
    <row r="98" spans="3:15" ht="93.75" customHeight="1">
      <c r="C98" s="189" t="s">
        <v>368</v>
      </c>
      <c r="D98" s="180">
        <v>58</v>
      </c>
      <c r="E98" s="165" t="s">
        <v>241</v>
      </c>
      <c r="F98" s="167" t="s">
        <v>12</v>
      </c>
      <c r="G98" s="165" t="s">
        <v>13</v>
      </c>
      <c r="H98" s="167" t="s">
        <v>14</v>
      </c>
      <c r="I98" s="61" t="s">
        <v>243</v>
      </c>
      <c r="J98" s="59">
        <v>2019</v>
      </c>
      <c r="K98" s="61" t="s">
        <v>201</v>
      </c>
      <c r="L98" s="59" t="s">
        <v>18</v>
      </c>
      <c r="M98" s="37">
        <v>1</v>
      </c>
      <c r="N98" s="213">
        <f>M98+M99+M100</f>
        <v>43</v>
      </c>
      <c r="O98" s="2" t="s">
        <v>240</v>
      </c>
    </row>
    <row r="99" spans="3:15" ht="18.75">
      <c r="C99" s="189"/>
      <c r="D99" s="197"/>
      <c r="E99" s="166"/>
      <c r="F99" s="168"/>
      <c r="G99" s="166"/>
      <c r="H99" s="168"/>
      <c r="I99" s="58" t="s">
        <v>242</v>
      </c>
      <c r="J99" s="27">
        <v>2020</v>
      </c>
      <c r="K99" s="28" t="s">
        <v>108</v>
      </c>
      <c r="L99" s="27" t="s">
        <v>18</v>
      </c>
      <c r="M99" s="29">
        <v>2</v>
      </c>
      <c r="N99" s="166"/>
    </row>
    <row r="100" spans="3:15" ht="18.75">
      <c r="C100" s="189"/>
      <c r="D100" s="197"/>
      <c r="E100" s="166"/>
      <c r="F100" s="168"/>
      <c r="G100" s="166"/>
      <c r="H100" s="168"/>
      <c r="I100" s="58" t="s">
        <v>19</v>
      </c>
      <c r="J100" s="27" t="s">
        <v>244</v>
      </c>
      <c r="K100" s="28" t="s">
        <v>17</v>
      </c>
      <c r="L100" s="27" t="s">
        <v>18</v>
      </c>
      <c r="M100" s="29">
        <v>40</v>
      </c>
      <c r="N100" s="166"/>
    </row>
    <row r="101" spans="3:15" ht="93.75">
      <c r="C101" s="189"/>
      <c r="D101" s="72">
        <v>59</v>
      </c>
      <c r="E101" s="27" t="s">
        <v>241</v>
      </c>
      <c r="F101" s="28" t="s">
        <v>61</v>
      </c>
      <c r="G101" s="27" t="s">
        <v>13</v>
      </c>
      <c r="H101" s="28" t="s">
        <v>245</v>
      </c>
      <c r="I101" s="58" t="s">
        <v>246</v>
      </c>
      <c r="J101" s="27" t="s">
        <v>247</v>
      </c>
      <c r="K101" s="28" t="s">
        <v>201</v>
      </c>
      <c r="L101" s="27" t="s">
        <v>18</v>
      </c>
      <c r="M101" s="29">
        <v>220</v>
      </c>
      <c r="N101" s="27">
        <v>220</v>
      </c>
    </row>
    <row r="102" spans="3:15" ht="18.75">
      <c r="C102" s="189"/>
      <c r="D102" s="72">
        <v>60</v>
      </c>
      <c r="E102" s="27" t="s">
        <v>248</v>
      </c>
      <c r="F102" s="28" t="s">
        <v>37</v>
      </c>
      <c r="G102" s="27" t="s">
        <v>13</v>
      </c>
      <c r="H102" s="28" t="s">
        <v>55</v>
      </c>
      <c r="I102" s="58" t="s">
        <v>249</v>
      </c>
      <c r="J102" s="27">
        <v>2022</v>
      </c>
      <c r="K102" s="28" t="s">
        <v>201</v>
      </c>
      <c r="L102" s="27" t="s">
        <v>18</v>
      </c>
      <c r="M102" s="29">
        <v>1</v>
      </c>
      <c r="N102" s="27">
        <v>1</v>
      </c>
    </row>
    <row r="103" spans="3:15" ht="27" customHeight="1">
      <c r="C103" s="189"/>
      <c r="D103" s="179">
        <v>61</v>
      </c>
      <c r="E103" s="212" t="s">
        <v>248</v>
      </c>
      <c r="F103" s="215" t="s">
        <v>37</v>
      </c>
      <c r="G103" s="212" t="s">
        <v>13</v>
      </c>
      <c r="H103" s="28" t="s">
        <v>55</v>
      </c>
      <c r="I103" s="58" t="s">
        <v>249</v>
      </c>
      <c r="J103" s="27">
        <v>2022</v>
      </c>
      <c r="K103" s="28" t="s">
        <v>201</v>
      </c>
      <c r="L103" s="27" t="s">
        <v>18</v>
      </c>
      <c r="M103" s="29">
        <v>2</v>
      </c>
      <c r="N103" s="214">
        <f>M103+M104</f>
        <v>3</v>
      </c>
    </row>
    <row r="104" spans="3:15" ht="27" customHeight="1">
      <c r="C104" s="189"/>
      <c r="D104" s="180"/>
      <c r="E104" s="165"/>
      <c r="F104" s="167"/>
      <c r="G104" s="165"/>
      <c r="H104" s="28" t="s">
        <v>38</v>
      </c>
      <c r="I104" s="58" t="s">
        <v>250</v>
      </c>
      <c r="J104" s="27">
        <v>2022</v>
      </c>
      <c r="K104" s="28" t="s">
        <v>201</v>
      </c>
      <c r="L104" s="27" t="s">
        <v>18</v>
      </c>
      <c r="M104" s="29">
        <v>1</v>
      </c>
      <c r="N104" s="166"/>
    </row>
    <row r="105" spans="3:15" ht="27.75" customHeight="1">
      <c r="C105" s="189"/>
      <c r="D105" s="71">
        <v>62</v>
      </c>
      <c r="E105" s="30" t="s">
        <v>251</v>
      </c>
      <c r="F105" s="36" t="s">
        <v>12</v>
      </c>
      <c r="G105" s="30" t="s">
        <v>13</v>
      </c>
      <c r="H105" s="36" t="s">
        <v>14</v>
      </c>
      <c r="I105" s="61" t="s">
        <v>252</v>
      </c>
      <c r="J105" s="30" t="s">
        <v>253</v>
      </c>
      <c r="K105" s="36" t="s">
        <v>108</v>
      </c>
      <c r="L105" s="30" t="s">
        <v>18</v>
      </c>
      <c r="M105" s="37">
        <v>31</v>
      </c>
      <c r="N105" s="30">
        <v>31</v>
      </c>
    </row>
    <row r="106" spans="3:15" ht="33" customHeight="1">
      <c r="C106" s="189"/>
      <c r="D106" s="72">
        <v>63</v>
      </c>
      <c r="E106" s="27" t="s">
        <v>251</v>
      </c>
      <c r="F106" s="28" t="s">
        <v>12</v>
      </c>
      <c r="G106" s="27" t="s">
        <v>13</v>
      </c>
      <c r="H106" s="28" t="s">
        <v>14</v>
      </c>
      <c r="I106" s="58" t="s">
        <v>254</v>
      </c>
      <c r="J106" s="27" t="s">
        <v>162</v>
      </c>
      <c r="K106" s="28" t="s">
        <v>17</v>
      </c>
      <c r="L106" s="27" t="s">
        <v>18</v>
      </c>
      <c r="M106" s="29">
        <v>3</v>
      </c>
      <c r="N106" s="30">
        <v>3</v>
      </c>
    </row>
    <row r="107" spans="3:15" ht="27.75" customHeight="1">
      <c r="C107" s="189"/>
      <c r="D107" s="72">
        <v>64</v>
      </c>
      <c r="E107" s="27" t="s">
        <v>255</v>
      </c>
      <c r="F107" s="28" t="s">
        <v>26</v>
      </c>
      <c r="G107" s="27" t="s">
        <v>256</v>
      </c>
      <c r="H107" s="28" t="s">
        <v>257</v>
      </c>
      <c r="I107" s="58" t="s">
        <v>258</v>
      </c>
      <c r="J107" s="27" t="s">
        <v>21</v>
      </c>
      <c r="K107" s="28" t="s">
        <v>30</v>
      </c>
      <c r="L107" s="27" t="s">
        <v>18</v>
      </c>
      <c r="M107" s="29">
        <v>317</v>
      </c>
      <c r="N107" s="30">
        <v>317</v>
      </c>
    </row>
    <row r="108" spans="3:15" ht="27.75" customHeight="1">
      <c r="C108" s="189"/>
      <c r="D108" s="72">
        <v>65</v>
      </c>
      <c r="E108" s="27" t="s">
        <v>259</v>
      </c>
      <c r="F108" s="28" t="s">
        <v>32</v>
      </c>
      <c r="G108" s="27" t="s">
        <v>13</v>
      </c>
      <c r="H108" s="28" t="s">
        <v>33</v>
      </c>
      <c r="I108" s="58" t="s">
        <v>260</v>
      </c>
      <c r="J108" s="27" t="s">
        <v>261</v>
      </c>
      <c r="K108" s="28" t="s">
        <v>262</v>
      </c>
      <c r="L108" s="27" t="s">
        <v>18</v>
      </c>
      <c r="M108" s="29">
        <v>741</v>
      </c>
      <c r="N108" s="30">
        <v>741</v>
      </c>
    </row>
    <row r="109" spans="3:15" ht="56.25">
      <c r="C109" s="189"/>
      <c r="D109" s="72">
        <v>66</v>
      </c>
      <c r="E109" s="27" t="s">
        <v>259</v>
      </c>
      <c r="F109" s="28" t="s">
        <v>32</v>
      </c>
      <c r="G109" s="27" t="s">
        <v>13</v>
      </c>
      <c r="H109" s="28" t="s">
        <v>33</v>
      </c>
      <c r="I109" s="58" t="s">
        <v>263</v>
      </c>
      <c r="J109" s="27" t="s">
        <v>200</v>
      </c>
      <c r="K109" s="28" t="s">
        <v>201</v>
      </c>
      <c r="L109" s="27" t="s">
        <v>18</v>
      </c>
      <c r="M109" s="29">
        <v>1309</v>
      </c>
      <c r="N109" s="30">
        <v>1309</v>
      </c>
    </row>
    <row r="110" spans="3:15" ht="56.25">
      <c r="C110" s="189"/>
      <c r="D110" s="72">
        <v>67</v>
      </c>
      <c r="E110" s="27" t="s">
        <v>264</v>
      </c>
      <c r="F110" s="28" t="s">
        <v>32</v>
      </c>
      <c r="G110" s="27" t="s">
        <v>13</v>
      </c>
      <c r="H110" s="28" t="s">
        <v>265</v>
      </c>
      <c r="I110" s="58" t="s">
        <v>266</v>
      </c>
      <c r="J110" s="27" t="s">
        <v>244</v>
      </c>
      <c r="K110" s="28" t="s">
        <v>93</v>
      </c>
      <c r="L110" s="27" t="s">
        <v>18</v>
      </c>
      <c r="M110" s="29">
        <v>109</v>
      </c>
      <c r="N110" s="30">
        <v>109</v>
      </c>
    </row>
    <row r="111" spans="3:15" ht="18.75">
      <c r="C111" s="189"/>
      <c r="D111" s="72">
        <v>68</v>
      </c>
      <c r="E111" s="27" t="s">
        <v>264</v>
      </c>
      <c r="F111" s="28" t="s">
        <v>32</v>
      </c>
      <c r="G111" s="27" t="s">
        <v>13</v>
      </c>
      <c r="H111" s="28" t="s">
        <v>267</v>
      </c>
      <c r="I111" s="58" t="s">
        <v>268</v>
      </c>
      <c r="J111" s="27" t="s">
        <v>21</v>
      </c>
      <c r="K111" s="28" t="s">
        <v>93</v>
      </c>
      <c r="L111" s="27" t="s">
        <v>18</v>
      </c>
      <c r="M111" s="29">
        <v>146</v>
      </c>
      <c r="N111" s="30">
        <v>146</v>
      </c>
    </row>
    <row r="112" spans="3:15" ht="18.75">
      <c r="C112" s="189"/>
      <c r="D112" s="72">
        <v>69</v>
      </c>
      <c r="E112" s="27" t="s">
        <v>264</v>
      </c>
      <c r="F112" s="28" t="s">
        <v>32</v>
      </c>
      <c r="G112" s="27" t="s">
        <v>13</v>
      </c>
      <c r="H112" s="28" t="s">
        <v>267</v>
      </c>
      <c r="I112" s="58" t="s">
        <v>269</v>
      </c>
      <c r="J112" s="27">
        <v>2022</v>
      </c>
      <c r="K112" s="28" t="s">
        <v>93</v>
      </c>
      <c r="L112" s="27" t="s">
        <v>18</v>
      </c>
      <c r="M112" s="29">
        <v>3</v>
      </c>
      <c r="N112" s="30">
        <v>3</v>
      </c>
    </row>
    <row r="113" spans="3:14" ht="18.75">
      <c r="C113" s="189"/>
      <c r="D113" s="72">
        <v>70</v>
      </c>
      <c r="E113" s="27" t="s">
        <v>270</v>
      </c>
      <c r="F113" s="28" t="s">
        <v>32</v>
      </c>
      <c r="G113" s="27" t="s">
        <v>13</v>
      </c>
      <c r="H113" s="28" t="s">
        <v>237</v>
      </c>
      <c r="I113" s="58" t="s">
        <v>271</v>
      </c>
      <c r="J113" s="27" t="s">
        <v>21</v>
      </c>
      <c r="K113" s="28" t="s">
        <v>201</v>
      </c>
      <c r="L113" s="27" t="s">
        <v>18</v>
      </c>
      <c r="M113" s="29">
        <v>294</v>
      </c>
      <c r="N113" s="30">
        <v>294</v>
      </c>
    </row>
    <row r="114" spans="3:14" ht="37.5" customHeight="1">
      <c r="C114" s="189"/>
      <c r="D114" s="179">
        <v>71</v>
      </c>
      <c r="E114" s="212" t="s">
        <v>272</v>
      </c>
      <c r="F114" s="215" t="s">
        <v>273</v>
      </c>
      <c r="G114" s="212" t="s">
        <v>13</v>
      </c>
      <c r="H114" s="215" t="s">
        <v>14</v>
      </c>
      <c r="I114" s="58"/>
      <c r="J114" s="27"/>
      <c r="K114" s="28"/>
      <c r="L114" s="27"/>
      <c r="M114" s="29">
        <v>53</v>
      </c>
      <c r="N114" s="216">
        <f>SUM(M114:M117)</f>
        <v>441</v>
      </c>
    </row>
    <row r="115" spans="3:14" ht="18.75">
      <c r="C115" s="189"/>
      <c r="D115" s="181"/>
      <c r="E115" s="217"/>
      <c r="F115" s="218"/>
      <c r="G115" s="217"/>
      <c r="H115" s="218"/>
      <c r="I115" s="58"/>
      <c r="J115" s="34"/>
      <c r="K115" s="35"/>
      <c r="L115" s="34"/>
      <c r="M115" s="29">
        <v>43</v>
      </c>
      <c r="N115" s="217"/>
    </row>
    <row r="116" spans="3:14" ht="18.75">
      <c r="C116" s="189"/>
      <c r="D116" s="181"/>
      <c r="E116" s="217"/>
      <c r="F116" s="218"/>
      <c r="G116" s="217"/>
      <c r="H116" s="218"/>
      <c r="I116" s="58"/>
      <c r="J116" s="34"/>
      <c r="K116" s="35"/>
      <c r="L116" s="34"/>
      <c r="M116" s="29">
        <v>267</v>
      </c>
      <c r="N116" s="217"/>
    </row>
    <row r="117" spans="3:14" ht="18.75">
      <c r="C117" s="189"/>
      <c r="D117" s="180"/>
      <c r="E117" s="165"/>
      <c r="F117" s="167"/>
      <c r="G117" s="165"/>
      <c r="H117" s="167"/>
      <c r="I117" s="58"/>
      <c r="J117" s="34"/>
      <c r="K117" s="35"/>
      <c r="L117" s="34"/>
      <c r="M117" s="29">
        <v>78</v>
      </c>
      <c r="N117" s="165"/>
    </row>
    <row r="118" spans="3:14" ht="18.75">
      <c r="C118" s="189"/>
      <c r="D118" s="72">
        <v>72</v>
      </c>
      <c r="E118" s="27" t="s">
        <v>274</v>
      </c>
      <c r="F118" s="28" t="s">
        <v>32</v>
      </c>
      <c r="G118" s="27" t="s">
        <v>13</v>
      </c>
      <c r="H118" s="28" t="s">
        <v>275</v>
      </c>
      <c r="I118" s="58" t="s">
        <v>276</v>
      </c>
      <c r="J118" s="27">
        <v>2022</v>
      </c>
      <c r="K118" s="28" t="s">
        <v>201</v>
      </c>
      <c r="L118" s="27" t="s">
        <v>18</v>
      </c>
      <c r="M118" s="29">
        <v>23</v>
      </c>
      <c r="N118" s="30">
        <v>23</v>
      </c>
    </row>
    <row r="119" spans="3:14" ht="56.25">
      <c r="C119" s="189"/>
      <c r="D119" s="72">
        <v>73</v>
      </c>
      <c r="E119" s="27" t="s">
        <v>277</v>
      </c>
      <c r="F119" s="28" t="s">
        <v>37</v>
      </c>
      <c r="G119" s="27" t="s">
        <v>13</v>
      </c>
      <c r="H119" s="28" t="s">
        <v>278</v>
      </c>
      <c r="I119" s="58" t="s">
        <v>279</v>
      </c>
      <c r="J119" s="27" t="s">
        <v>21</v>
      </c>
      <c r="K119" s="28" t="s">
        <v>280</v>
      </c>
      <c r="L119" s="27" t="s">
        <v>18</v>
      </c>
      <c r="M119" s="29">
        <v>6315</v>
      </c>
      <c r="N119" s="30">
        <v>6315</v>
      </c>
    </row>
    <row r="120" spans="3:14" ht="37.5" customHeight="1">
      <c r="C120" s="189"/>
      <c r="D120" s="72">
        <v>74</v>
      </c>
      <c r="E120" s="27" t="s">
        <v>277</v>
      </c>
      <c r="F120" s="28" t="s">
        <v>32</v>
      </c>
      <c r="G120" s="27" t="s">
        <v>13</v>
      </c>
      <c r="H120" s="28" t="s">
        <v>33</v>
      </c>
      <c r="I120" s="58" t="s">
        <v>164</v>
      </c>
      <c r="J120" s="27" t="s">
        <v>21</v>
      </c>
      <c r="K120" s="28" t="s">
        <v>280</v>
      </c>
      <c r="L120" s="27" t="s">
        <v>18</v>
      </c>
      <c r="M120" s="29">
        <v>28</v>
      </c>
      <c r="N120" s="30">
        <v>28</v>
      </c>
    </row>
    <row r="121" spans="3:14" ht="37.5">
      <c r="C121" s="189"/>
      <c r="D121" s="72">
        <v>75</v>
      </c>
      <c r="E121" s="27" t="s">
        <v>284</v>
      </c>
      <c r="F121" s="28" t="s">
        <v>288</v>
      </c>
      <c r="G121" s="27" t="s">
        <v>286</v>
      </c>
      <c r="H121" s="28" t="s">
        <v>285</v>
      </c>
      <c r="I121" s="57" t="s">
        <v>287</v>
      </c>
      <c r="J121" s="27" t="s">
        <v>162</v>
      </c>
      <c r="K121" s="28" t="s">
        <v>155</v>
      </c>
      <c r="L121" s="27" t="s">
        <v>18</v>
      </c>
      <c r="M121" s="29">
        <v>17</v>
      </c>
      <c r="N121" s="30">
        <v>17</v>
      </c>
    </row>
    <row r="122" spans="3:14" ht="37.5">
      <c r="C122" s="189"/>
      <c r="D122" s="72">
        <v>76</v>
      </c>
      <c r="E122" s="27" t="s">
        <v>284</v>
      </c>
      <c r="F122" s="28" t="s">
        <v>61</v>
      </c>
      <c r="G122" s="27" t="s">
        <v>13</v>
      </c>
      <c r="H122" s="28" t="s">
        <v>289</v>
      </c>
      <c r="I122" s="58" t="s">
        <v>290</v>
      </c>
      <c r="J122" s="27">
        <v>2022</v>
      </c>
      <c r="K122" s="28" t="s">
        <v>35</v>
      </c>
      <c r="L122" s="27" t="s">
        <v>18</v>
      </c>
      <c r="M122" s="29">
        <v>5</v>
      </c>
      <c r="N122" s="30">
        <v>5</v>
      </c>
    </row>
    <row r="123" spans="3:14" ht="37.5">
      <c r="C123" s="189"/>
      <c r="D123" s="72">
        <v>77</v>
      </c>
      <c r="E123" s="27" t="s">
        <v>291</v>
      </c>
      <c r="F123" s="28" t="s">
        <v>61</v>
      </c>
      <c r="G123" s="27" t="s">
        <v>13</v>
      </c>
      <c r="H123" s="28" t="s">
        <v>168</v>
      </c>
      <c r="I123" s="58" t="s">
        <v>292</v>
      </c>
      <c r="J123" s="27" t="s">
        <v>21</v>
      </c>
      <c r="K123" s="28" t="s">
        <v>30</v>
      </c>
      <c r="L123" s="27" t="s">
        <v>18</v>
      </c>
      <c r="M123" s="29">
        <v>186</v>
      </c>
      <c r="N123" s="30">
        <v>186</v>
      </c>
    </row>
    <row r="124" spans="3:14" ht="38.25" thickBot="1">
      <c r="C124" s="190"/>
      <c r="D124" s="73">
        <v>78</v>
      </c>
      <c r="E124" s="31" t="s">
        <v>281</v>
      </c>
      <c r="F124" s="32" t="s">
        <v>61</v>
      </c>
      <c r="G124" s="31" t="s">
        <v>13</v>
      </c>
      <c r="H124" s="32" t="s">
        <v>283</v>
      </c>
      <c r="I124" s="60" t="s">
        <v>282</v>
      </c>
      <c r="J124" s="31">
        <v>2022</v>
      </c>
      <c r="K124" s="32" t="s">
        <v>280</v>
      </c>
      <c r="L124" s="31" t="s">
        <v>18</v>
      </c>
      <c r="M124" s="38">
        <v>116</v>
      </c>
      <c r="N124" s="39">
        <v>116</v>
      </c>
    </row>
    <row r="125" spans="3:14" ht="37.5">
      <c r="C125" s="191" t="s">
        <v>369</v>
      </c>
      <c r="D125" s="40">
        <v>79</v>
      </c>
      <c r="E125" s="41" t="s">
        <v>293</v>
      </c>
      <c r="F125" s="42" t="s">
        <v>294</v>
      </c>
      <c r="G125" s="41" t="s">
        <v>13</v>
      </c>
      <c r="H125" s="42" t="s">
        <v>66</v>
      </c>
      <c r="I125" s="42" t="s">
        <v>295</v>
      </c>
      <c r="J125" s="41" t="s">
        <v>244</v>
      </c>
      <c r="K125" s="42" t="s">
        <v>17</v>
      </c>
      <c r="L125" s="41" t="s">
        <v>18</v>
      </c>
      <c r="M125" s="43">
        <v>524</v>
      </c>
      <c r="N125" s="44">
        <v>524</v>
      </c>
    </row>
    <row r="126" spans="3:14" ht="37.5">
      <c r="C126" s="192"/>
      <c r="D126" s="45">
        <v>80</v>
      </c>
      <c r="E126" s="46" t="s">
        <v>298</v>
      </c>
      <c r="F126" s="47" t="s">
        <v>61</v>
      </c>
      <c r="G126" s="46" t="s">
        <v>205</v>
      </c>
      <c r="H126" s="47" t="s">
        <v>75</v>
      </c>
      <c r="I126" s="47" t="s">
        <v>296</v>
      </c>
      <c r="J126" s="46" t="s">
        <v>297</v>
      </c>
      <c r="K126" s="47" t="s">
        <v>30</v>
      </c>
      <c r="L126" s="46" t="s">
        <v>18</v>
      </c>
      <c r="M126" s="48">
        <v>8</v>
      </c>
      <c r="N126" s="49">
        <v>8</v>
      </c>
    </row>
    <row r="127" spans="3:14" ht="37.5">
      <c r="C127" s="192"/>
      <c r="D127" s="45">
        <v>81</v>
      </c>
      <c r="E127" s="46" t="s">
        <v>299</v>
      </c>
      <c r="F127" s="47" t="s">
        <v>294</v>
      </c>
      <c r="G127" s="46" t="s">
        <v>13</v>
      </c>
      <c r="H127" s="47" t="s">
        <v>66</v>
      </c>
      <c r="I127" s="47" t="s">
        <v>295</v>
      </c>
      <c r="J127" s="46" t="s">
        <v>244</v>
      </c>
      <c r="K127" s="47" t="s">
        <v>17</v>
      </c>
      <c r="L127" s="46" t="s">
        <v>18</v>
      </c>
      <c r="M127" s="48">
        <v>1</v>
      </c>
      <c r="N127" s="49">
        <v>1</v>
      </c>
    </row>
    <row r="128" spans="3:14" ht="37.5">
      <c r="C128" s="192"/>
      <c r="D128" s="45">
        <v>82</v>
      </c>
      <c r="E128" s="46" t="s">
        <v>300</v>
      </c>
      <c r="F128" s="47" t="s">
        <v>37</v>
      </c>
      <c r="G128" s="46" t="s">
        <v>13</v>
      </c>
      <c r="H128" s="47" t="s">
        <v>301</v>
      </c>
      <c r="I128" s="47" t="s">
        <v>302</v>
      </c>
      <c r="J128" s="46" t="s">
        <v>247</v>
      </c>
      <c r="K128" s="47" t="s">
        <v>303</v>
      </c>
      <c r="L128" s="46" t="s">
        <v>18</v>
      </c>
      <c r="M128" s="48">
        <v>916</v>
      </c>
      <c r="N128" s="49">
        <v>916</v>
      </c>
    </row>
    <row r="129" spans="3:14" ht="18.75">
      <c r="C129" s="192"/>
      <c r="D129" s="45">
        <v>83</v>
      </c>
      <c r="E129" s="46" t="s">
        <v>300</v>
      </c>
      <c r="F129" s="47" t="s">
        <v>37</v>
      </c>
      <c r="G129" s="46" t="s">
        <v>13</v>
      </c>
      <c r="H129" s="47" t="s">
        <v>55</v>
      </c>
      <c r="I129" s="47" t="s">
        <v>304</v>
      </c>
      <c r="J129" s="46" t="s">
        <v>305</v>
      </c>
      <c r="K129" s="47" t="s">
        <v>306</v>
      </c>
      <c r="L129" s="46" t="s">
        <v>18</v>
      </c>
      <c r="M129" s="48">
        <v>2813</v>
      </c>
      <c r="N129" s="49">
        <v>2813</v>
      </c>
    </row>
    <row r="130" spans="3:14" ht="37.5">
      <c r="C130" s="192"/>
      <c r="D130" s="45">
        <v>84</v>
      </c>
      <c r="E130" s="46" t="s">
        <v>293</v>
      </c>
      <c r="F130" s="47" t="s">
        <v>294</v>
      </c>
      <c r="G130" s="46" t="s">
        <v>13</v>
      </c>
      <c r="H130" s="47" t="s">
        <v>66</v>
      </c>
      <c r="I130" s="47" t="s">
        <v>161</v>
      </c>
      <c r="J130" s="46" t="s">
        <v>307</v>
      </c>
      <c r="K130" s="47" t="s">
        <v>17</v>
      </c>
      <c r="L130" s="46" t="s">
        <v>18</v>
      </c>
      <c r="M130" s="48">
        <v>1708</v>
      </c>
      <c r="N130" s="49">
        <v>1708</v>
      </c>
    </row>
    <row r="131" spans="3:14" ht="37.5">
      <c r="C131" s="192"/>
      <c r="D131" s="45">
        <v>85</v>
      </c>
      <c r="E131" s="46" t="s">
        <v>308</v>
      </c>
      <c r="F131" s="47" t="s">
        <v>61</v>
      </c>
      <c r="G131" s="46" t="s">
        <v>13</v>
      </c>
      <c r="H131" s="47" t="s">
        <v>75</v>
      </c>
      <c r="I131" s="47" t="s">
        <v>76</v>
      </c>
      <c r="J131" s="46">
        <v>2022</v>
      </c>
      <c r="K131" s="47" t="s">
        <v>309</v>
      </c>
      <c r="L131" s="46" t="s">
        <v>18</v>
      </c>
      <c r="M131" s="48">
        <v>122</v>
      </c>
      <c r="N131" s="49">
        <v>122</v>
      </c>
    </row>
    <row r="132" spans="3:14" ht="42.75" customHeight="1">
      <c r="C132" s="192"/>
      <c r="D132" s="182">
        <v>86</v>
      </c>
      <c r="E132" s="175" t="s">
        <v>310</v>
      </c>
      <c r="F132" s="177" t="s">
        <v>294</v>
      </c>
      <c r="G132" s="175" t="s">
        <v>13</v>
      </c>
      <c r="H132" s="177" t="s">
        <v>66</v>
      </c>
      <c r="I132" s="47" t="s">
        <v>311</v>
      </c>
      <c r="J132" s="46" t="s">
        <v>312</v>
      </c>
      <c r="K132" s="47" t="s">
        <v>17</v>
      </c>
      <c r="L132" s="46" t="s">
        <v>18</v>
      </c>
      <c r="M132" s="48">
        <v>508</v>
      </c>
      <c r="N132" s="173">
        <f>SUM(M132+M133)</f>
        <v>1592</v>
      </c>
    </row>
    <row r="133" spans="3:14" ht="42.75" customHeight="1">
      <c r="C133" s="192"/>
      <c r="D133" s="183"/>
      <c r="E133" s="176"/>
      <c r="F133" s="178"/>
      <c r="G133" s="176"/>
      <c r="H133" s="178"/>
      <c r="I133" s="47" t="s">
        <v>311</v>
      </c>
      <c r="J133" s="46" t="s">
        <v>312</v>
      </c>
      <c r="K133" s="47" t="s">
        <v>17</v>
      </c>
      <c r="L133" s="46" t="s">
        <v>18</v>
      </c>
      <c r="M133" s="48">
        <v>1084</v>
      </c>
      <c r="N133" s="174"/>
    </row>
    <row r="134" spans="3:14" ht="37.5">
      <c r="C134" s="192"/>
      <c r="D134" s="45">
        <v>87</v>
      </c>
      <c r="E134" s="46" t="s">
        <v>310</v>
      </c>
      <c r="F134" s="47" t="s">
        <v>294</v>
      </c>
      <c r="G134" s="46" t="s">
        <v>13</v>
      </c>
      <c r="H134" s="47" t="s">
        <v>66</v>
      </c>
      <c r="I134" s="47" t="s">
        <v>313</v>
      </c>
      <c r="J134" s="46" t="s">
        <v>307</v>
      </c>
      <c r="K134" s="47" t="s">
        <v>35</v>
      </c>
      <c r="L134" s="46" t="s">
        <v>18</v>
      </c>
      <c r="M134" s="48">
        <v>808</v>
      </c>
      <c r="N134" s="49">
        <v>808</v>
      </c>
    </row>
    <row r="135" spans="3:14" ht="37.5" customHeight="1">
      <c r="C135" s="192"/>
      <c r="D135" s="45">
        <v>88</v>
      </c>
      <c r="E135" s="46" t="s">
        <v>314</v>
      </c>
      <c r="F135" s="47" t="s">
        <v>32</v>
      </c>
      <c r="G135" s="46" t="s">
        <v>13</v>
      </c>
      <c r="H135" s="47" t="s">
        <v>33</v>
      </c>
      <c r="I135" s="47" t="s">
        <v>315</v>
      </c>
      <c r="J135" s="46">
        <v>2017</v>
      </c>
      <c r="K135" s="47" t="s">
        <v>280</v>
      </c>
      <c r="L135" s="46" t="s">
        <v>18</v>
      </c>
      <c r="M135" s="48">
        <v>14</v>
      </c>
      <c r="N135" s="49">
        <v>14</v>
      </c>
    </row>
    <row r="136" spans="3:14" ht="24" customHeight="1">
      <c r="C136" s="192"/>
      <c r="D136" s="45">
        <v>89</v>
      </c>
      <c r="E136" s="46" t="s">
        <v>316</v>
      </c>
      <c r="F136" s="47" t="s">
        <v>32</v>
      </c>
      <c r="G136" s="46" t="s">
        <v>13</v>
      </c>
      <c r="H136" s="47" t="s">
        <v>33</v>
      </c>
      <c r="I136" s="47" t="s">
        <v>239</v>
      </c>
      <c r="J136" s="46" t="s">
        <v>317</v>
      </c>
      <c r="K136" s="47" t="s">
        <v>280</v>
      </c>
      <c r="L136" s="46" t="s">
        <v>18</v>
      </c>
      <c r="M136" s="48">
        <v>641</v>
      </c>
      <c r="N136" s="49">
        <v>641</v>
      </c>
    </row>
    <row r="137" spans="3:14" ht="37.5">
      <c r="C137" s="192"/>
      <c r="D137" s="45">
        <v>90</v>
      </c>
      <c r="E137" s="46" t="s">
        <v>318</v>
      </c>
      <c r="F137" s="47" t="s">
        <v>87</v>
      </c>
      <c r="G137" s="46" t="s">
        <v>13</v>
      </c>
      <c r="H137" s="47" t="s">
        <v>219</v>
      </c>
      <c r="I137" s="47" t="s">
        <v>319</v>
      </c>
      <c r="J137" s="46">
        <v>2021</v>
      </c>
      <c r="K137" s="47" t="s">
        <v>320</v>
      </c>
      <c r="L137" s="46" t="s">
        <v>18</v>
      </c>
      <c r="M137" s="48">
        <v>1801</v>
      </c>
      <c r="N137" s="49">
        <v>1801</v>
      </c>
    </row>
    <row r="138" spans="3:14" ht="37.5">
      <c r="C138" s="192"/>
      <c r="D138" s="45">
        <v>91</v>
      </c>
      <c r="E138" s="46" t="s">
        <v>321</v>
      </c>
      <c r="F138" s="47" t="s">
        <v>37</v>
      </c>
      <c r="G138" s="46" t="s">
        <v>13</v>
      </c>
      <c r="H138" s="47" t="s">
        <v>55</v>
      </c>
      <c r="I138" s="47" t="s">
        <v>322</v>
      </c>
      <c r="J138" s="46">
        <v>2021</v>
      </c>
      <c r="K138" s="47" t="s">
        <v>280</v>
      </c>
      <c r="L138" s="46" t="s">
        <v>18</v>
      </c>
      <c r="M138" s="48">
        <v>2071</v>
      </c>
      <c r="N138" s="49">
        <v>2071</v>
      </c>
    </row>
    <row r="139" spans="3:14" ht="18.75">
      <c r="C139" s="192"/>
      <c r="D139" s="45">
        <v>92</v>
      </c>
      <c r="E139" s="46" t="s">
        <v>323</v>
      </c>
      <c r="F139" s="47" t="s">
        <v>324</v>
      </c>
      <c r="G139" s="46" t="s">
        <v>13</v>
      </c>
      <c r="H139" s="47" t="s">
        <v>131</v>
      </c>
      <c r="I139" s="47" t="s">
        <v>325</v>
      </c>
      <c r="J139" s="46" t="s">
        <v>244</v>
      </c>
      <c r="K139" s="47" t="s">
        <v>262</v>
      </c>
      <c r="L139" s="46" t="s">
        <v>18</v>
      </c>
      <c r="M139" s="48">
        <v>103</v>
      </c>
      <c r="N139" s="49">
        <v>103</v>
      </c>
    </row>
    <row r="140" spans="3:14" ht="18.75">
      <c r="C140" s="192"/>
      <c r="D140" s="182">
        <v>93</v>
      </c>
      <c r="E140" s="175" t="s">
        <v>326</v>
      </c>
      <c r="F140" s="177" t="s">
        <v>327</v>
      </c>
      <c r="G140" s="175" t="s">
        <v>328</v>
      </c>
      <c r="H140" s="177" t="s">
        <v>329</v>
      </c>
      <c r="I140" s="47" t="s">
        <v>331</v>
      </c>
      <c r="J140" s="175">
        <v>2021</v>
      </c>
      <c r="K140" s="177" t="s">
        <v>30</v>
      </c>
      <c r="L140" s="175" t="s">
        <v>18</v>
      </c>
      <c r="M140" s="48">
        <v>114</v>
      </c>
      <c r="N140" s="173">
        <f>(M140+M141)</f>
        <v>292</v>
      </c>
    </row>
    <row r="141" spans="3:14" ht="18.75">
      <c r="C141" s="192"/>
      <c r="D141" s="183"/>
      <c r="E141" s="176"/>
      <c r="F141" s="178"/>
      <c r="G141" s="176"/>
      <c r="H141" s="178"/>
      <c r="I141" s="47" t="s">
        <v>330</v>
      </c>
      <c r="J141" s="176"/>
      <c r="K141" s="178"/>
      <c r="L141" s="176"/>
      <c r="M141" s="48">
        <v>178</v>
      </c>
      <c r="N141" s="174"/>
    </row>
    <row r="142" spans="3:14" ht="29.25" customHeight="1">
      <c r="C142" s="192"/>
      <c r="D142" s="45">
        <v>94</v>
      </c>
      <c r="E142" s="46" t="s">
        <v>346</v>
      </c>
      <c r="F142" s="47" t="s">
        <v>37</v>
      </c>
      <c r="G142" s="46" t="s">
        <v>13</v>
      </c>
      <c r="H142" s="47" t="s">
        <v>337</v>
      </c>
      <c r="I142" s="47" t="s">
        <v>338</v>
      </c>
      <c r="J142" s="46" t="s">
        <v>339</v>
      </c>
      <c r="K142" s="47" t="s">
        <v>175</v>
      </c>
      <c r="L142" s="46" t="s">
        <v>18</v>
      </c>
      <c r="M142" s="48">
        <v>2790</v>
      </c>
      <c r="N142" s="49">
        <v>2790</v>
      </c>
    </row>
    <row r="143" spans="3:14" ht="29.25" customHeight="1">
      <c r="C143" s="192"/>
      <c r="D143" s="45">
        <v>95</v>
      </c>
      <c r="E143" s="46" t="s">
        <v>347</v>
      </c>
      <c r="F143" s="47" t="s">
        <v>111</v>
      </c>
      <c r="G143" s="46" t="s">
        <v>13</v>
      </c>
      <c r="H143" s="47" t="s">
        <v>116</v>
      </c>
      <c r="I143" s="47" t="s">
        <v>117</v>
      </c>
      <c r="J143" s="46" t="s">
        <v>162</v>
      </c>
      <c r="K143" s="47" t="s">
        <v>280</v>
      </c>
      <c r="L143" s="46" t="s">
        <v>18</v>
      </c>
      <c r="M143" s="48">
        <v>1206</v>
      </c>
      <c r="N143" s="49">
        <v>1206</v>
      </c>
    </row>
    <row r="144" spans="3:14" ht="29.25" customHeight="1">
      <c r="C144" s="192"/>
      <c r="D144" s="45">
        <v>96</v>
      </c>
      <c r="E144" s="46" t="s">
        <v>308</v>
      </c>
      <c r="F144" s="47" t="s">
        <v>32</v>
      </c>
      <c r="G144" s="46" t="s">
        <v>13</v>
      </c>
      <c r="H144" s="47" t="s">
        <v>237</v>
      </c>
      <c r="I144" s="47" t="s">
        <v>348</v>
      </c>
      <c r="J144" s="46">
        <v>2016</v>
      </c>
      <c r="K144" s="47" t="s">
        <v>48</v>
      </c>
      <c r="L144" s="46" t="s">
        <v>18</v>
      </c>
      <c r="M144" s="48">
        <v>57</v>
      </c>
      <c r="N144" s="49">
        <v>57</v>
      </c>
    </row>
    <row r="145" spans="3:14" ht="29.25" customHeight="1">
      <c r="C145" s="192"/>
      <c r="D145" s="45">
        <v>97</v>
      </c>
      <c r="E145" s="46" t="s">
        <v>349</v>
      </c>
      <c r="F145" s="47" t="s">
        <v>32</v>
      </c>
      <c r="G145" s="46" t="s">
        <v>13</v>
      </c>
      <c r="H145" s="47" t="s">
        <v>33</v>
      </c>
      <c r="I145" s="47" t="s">
        <v>350</v>
      </c>
      <c r="J145" s="46" t="s">
        <v>253</v>
      </c>
      <c r="K145" s="47" t="s">
        <v>280</v>
      </c>
      <c r="L145" s="46" t="s">
        <v>18</v>
      </c>
      <c r="M145" s="48">
        <v>3432</v>
      </c>
      <c r="N145" s="49">
        <v>3432</v>
      </c>
    </row>
    <row r="146" spans="3:14" ht="29.25" customHeight="1">
      <c r="C146" s="192"/>
      <c r="D146" s="45">
        <v>98</v>
      </c>
      <c r="E146" s="46" t="s">
        <v>340</v>
      </c>
      <c r="F146" s="47" t="s">
        <v>32</v>
      </c>
      <c r="G146" s="46" t="s">
        <v>13</v>
      </c>
      <c r="H146" s="47" t="s">
        <v>33</v>
      </c>
      <c r="I146" s="47" t="s">
        <v>343</v>
      </c>
      <c r="J146" s="46" t="s">
        <v>341</v>
      </c>
      <c r="K146" s="47" t="s">
        <v>280</v>
      </c>
      <c r="L146" s="46" t="s">
        <v>18</v>
      </c>
      <c r="M146" s="48">
        <v>89</v>
      </c>
      <c r="N146" s="49">
        <v>89</v>
      </c>
    </row>
    <row r="147" spans="3:14" ht="29.25" customHeight="1">
      <c r="C147" s="192"/>
      <c r="D147" s="45">
        <v>99</v>
      </c>
      <c r="E147" s="46" t="s">
        <v>340</v>
      </c>
      <c r="F147" s="47" t="s">
        <v>32</v>
      </c>
      <c r="G147" s="46" t="s">
        <v>13</v>
      </c>
      <c r="H147" s="47" t="s">
        <v>33</v>
      </c>
      <c r="I147" s="47" t="s">
        <v>342</v>
      </c>
      <c r="J147" s="46" t="s">
        <v>341</v>
      </c>
      <c r="K147" s="47" t="s">
        <v>280</v>
      </c>
      <c r="L147" s="46" t="s">
        <v>18</v>
      </c>
      <c r="M147" s="48">
        <v>966</v>
      </c>
      <c r="N147" s="49">
        <v>966</v>
      </c>
    </row>
    <row r="148" spans="3:14" ht="37.5">
      <c r="C148" s="192"/>
      <c r="D148" s="45">
        <v>100</v>
      </c>
      <c r="E148" s="46" t="s">
        <v>332</v>
      </c>
      <c r="F148" s="47" t="s">
        <v>333</v>
      </c>
      <c r="G148" s="46" t="s">
        <v>334</v>
      </c>
      <c r="H148" s="47" t="s">
        <v>335</v>
      </c>
      <c r="I148" s="47" t="s">
        <v>335</v>
      </c>
      <c r="J148" s="46" t="s">
        <v>336</v>
      </c>
      <c r="K148" s="47" t="s">
        <v>175</v>
      </c>
      <c r="L148" s="46" t="s">
        <v>18</v>
      </c>
      <c r="M148" s="48">
        <v>461</v>
      </c>
      <c r="N148" s="49">
        <v>461</v>
      </c>
    </row>
    <row r="149" spans="3:14" ht="37.5" customHeight="1">
      <c r="C149" s="192"/>
      <c r="D149" s="45">
        <v>101</v>
      </c>
      <c r="E149" s="46" t="s">
        <v>340</v>
      </c>
      <c r="F149" s="47" t="s">
        <v>344</v>
      </c>
      <c r="G149" s="46" t="s">
        <v>13</v>
      </c>
      <c r="H149" s="47" t="s">
        <v>157</v>
      </c>
      <c r="I149" s="47" t="s">
        <v>345</v>
      </c>
      <c r="J149" s="46">
        <v>2022</v>
      </c>
      <c r="K149" s="47" t="s">
        <v>280</v>
      </c>
      <c r="L149" s="46" t="s">
        <v>18</v>
      </c>
      <c r="M149" s="48">
        <v>4</v>
      </c>
      <c r="N149" s="49">
        <v>4</v>
      </c>
    </row>
    <row r="150" spans="3:14" ht="18.75">
      <c r="C150" s="192"/>
      <c r="D150" s="45">
        <v>102</v>
      </c>
      <c r="E150" s="46" t="s">
        <v>323</v>
      </c>
      <c r="F150" s="47" t="s">
        <v>324</v>
      </c>
      <c r="G150" s="46" t="s">
        <v>13</v>
      </c>
      <c r="H150" s="47" t="s">
        <v>131</v>
      </c>
      <c r="I150" s="47" t="s">
        <v>351</v>
      </c>
      <c r="J150" s="46" t="s">
        <v>352</v>
      </c>
      <c r="K150" s="47" t="s">
        <v>134</v>
      </c>
      <c r="L150" s="46" t="s">
        <v>18</v>
      </c>
      <c r="M150" s="48">
        <v>1045</v>
      </c>
      <c r="N150" s="49">
        <v>1045</v>
      </c>
    </row>
    <row r="151" spans="3:14" ht="37.5">
      <c r="C151" s="192"/>
      <c r="D151" s="45">
        <v>103</v>
      </c>
      <c r="E151" s="46" t="s">
        <v>353</v>
      </c>
      <c r="F151" s="47" t="s">
        <v>294</v>
      </c>
      <c r="G151" s="46" t="s">
        <v>13</v>
      </c>
      <c r="H151" s="47" t="s">
        <v>66</v>
      </c>
      <c r="I151" s="47" t="s">
        <v>355</v>
      </c>
      <c r="J151" s="46" t="s">
        <v>244</v>
      </c>
      <c r="K151" s="47" t="s">
        <v>17</v>
      </c>
      <c r="L151" s="46" t="s">
        <v>18</v>
      </c>
      <c r="M151" s="48">
        <v>30</v>
      </c>
      <c r="N151" s="49">
        <v>30</v>
      </c>
    </row>
    <row r="152" spans="3:14" ht="37.5">
      <c r="C152" s="192"/>
      <c r="D152" s="45">
        <v>104</v>
      </c>
      <c r="E152" s="46" t="s">
        <v>354</v>
      </c>
      <c r="F152" s="47" t="s">
        <v>294</v>
      </c>
      <c r="G152" s="46" t="s">
        <v>13</v>
      </c>
      <c r="H152" s="47" t="s">
        <v>66</v>
      </c>
      <c r="I152" s="47" t="s">
        <v>356</v>
      </c>
      <c r="J152" s="46">
        <v>2022</v>
      </c>
      <c r="K152" s="47" t="s">
        <v>17</v>
      </c>
      <c r="L152" s="46" t="s">
        <v>18</v>
      </c>
      <c r="M152" s="48">
        <v>1</v>
      </c>
      <c r="N152" s="49">
        <v>1</v>
      </c>
    </row>
    <row r="153" spans="3:14" ht="37.5">
      <c r="C153" s="192"/>
      <c r="D153" s="45">
        <v>105</v>
      </c>
      <c r="E153" s="46" t="s">
        <v>354</v>
      </c>
      <c r="F153" s="47" t="s">
        <v>294</v>
      </c>
      <c r="G153" s="46" t="s">
        <v>13</v>
      </c>
      <c r="H153" s="47" t="s">
        <v>66</v>
      </c>
      <c r="I153" s="47" t="s">
        <v>357</v>
      </c>
      <c r="J153" s="46">
        <v>2022</v>
      </c>
      <c r="K153" s="47" t="s">
        <v>35</v>
      </c>
      <c r="L153" s="46" t="s">
        <v>18</v>
      </c>
      <c r="M153" s="48">
        <v>1</v>
      </c>
      <c r="N153" s="49">
        <v>1</v>
      </c>
    </row>
    <row r="154" spans="3:14" ht="19.5" thickBot="1">
      <c r="C154" s="193"/>
      <c r="D154" s="50">
        <v>106</v>
      </c>
      <c r="E154" s="51" t="s">
        <v>358</v>
      </c>
      <c r="F154" s="52" t="s">
        <v>359</v>
      </c>
      <c r="G154" s="51" t="s">
        <v>360</v>
      </c>
      <c r="H154" s="52" t="s">
        <v>361</v>
      </c>
      <c r="I154" s="52" t="s">
        <v>362</v>
      </c>
      <c r="J154" s="51">
        <v>2019</v>
      </c>
      <c r="K154" s="52" t="s">
        <v>148</v>
      </c>
      <c r="L154" s="51" t="s">
        <v>18</v>
      </c>
      <c r="M154" s="53">
        <v>627</v>
      </c>
      <c r="N154" s="54">
        <v>627</v>
      </c>
    </row>
    <row r="155" spans="3:14" ht="10.5" customHeight="1" thickBot="1">
      <c r="C155" s="5"/>
      <c r="D155" s="5"/>
      <c r="E155" s="5"/>
      <c r="F155" s="6"/>
      <c r="G155" s="5"/>
      <c r="H155" s="6"/>
      <c r="I155" s="6"/>
      <c r="J155" s="5"/>
      <c r="K155" s="6"/>
      <c r="L155" s="5"/>
      <c r="M155" s="13"/>
      <c r="N155" s="5"/>
    </row>
    <row r="156" spans="3:14" ht="49.5" customHeight="1" thickBot="1">
      <c r="C156" s="200" t="s">
        <v>7</v>
      </c>
      <c r="D156" s="201"/>
      <c r="E156" s="201"/>
      <c r="F156" s="201"/>
      <c r="G156" s="201"/>
      <c r="H156" s="201"/>
      <c r="I156" s="201"/>
      <c r="J156" s="201"/>
      <c r="K156" s="201"/>
      <c r="L156" s="202"/>
      <c r="M156" s="7">
        <f>SUM(M4:M154)</f>
        <v>150000</v>
      </c>
      <c r="N156" s="8">
        <f>SUM(N4:N154)</f>
        <v>150000</v>
      </c>
    </row>
    <row r="157" spans="3:14" ht="10.5" customHeight="1"/>
    <row r="159" spans="3:14" ht="21" customHeight="1">
      <c r="N159" s="14">
        <f>M156-N156</f>
        <v>0</v>
      </c>
    </row>
    <row r="161" spans="6:6" ht="21" customHeight="1">
      <c r="F161" s="9"/>
    </row>
  </sheetData>
  <mergeCells count="97">
    <mergeCell ref="N114:N117"/>
    <mergeCell ref="N132:N133"/>
    <mergeCell ref="E132:E133"/>
    <mergeCell ref="F132:F133"/>
    <mergeCell ref="G132:G133"/>
    <mergeCell ref="H132:H133"/>
    <mergeCell ref="E114:E117"/>
    <mergeCell ref="F114:F117"/>
    <mergeCell ref="G114:G117"/>
    <mergeCell ref="H114:H117"/>
    <mergeCell ref="G103:G104"/>
    <mergeCell ref="N98:N100"/>
    <mergeCell ref="N103:N104"/>
    <mergeCell ref="F103:F104"/>
    <mergeCell ref="E103:E104"/>
    <mergeCell ref="L72:L76"/>
    <mergeCell ref="N63:N64"/>
    <mergeCell ref="H63:H64"/>
    <mergeCell ref="G63:G64"/>
    <mergeCell ref="F63:F64"/>
    <mergeCell ref="N15:N26"/>
    <mergeCell ref="N47:N49"/>
    <mergeCell ref="H47:H49"/>
    <mergeCell ref="G47:G49"/>
    <mergeCell ref="F47:F49"/>
    <mergeCell ref="L16:L26"/>
    <mergeCell ref="H15:H17"/>
    <mergeCell ref="G15:G26"/>
    <mergeCell ref="N40:N43"/>
    <mergeCell ref="H57:H59"/>
    <mergeCell ref="G57:G59"/>
    <mergeCell ref="F57:F59"/>
    <mergeCell ref="E57:E59"/>
    <mergeCell ref="L39:L43"/>
    <mergeCell ref="E47:E49"/>
    <mergeCell ref="L57:L59"/>
    <mergeCell ref="H50:H56"/>
    <mergeCell ref="K57:K59"/>
    <mergeCell ref="L50:L56"/>
    <mergeCell ref="G50:G56"/>
    <mergeCell ref="F50:F56"/>
    <mergeCell ref="E50:E56"/>
    <mergeCell ref="N57:N59"/>
    <mergeCell ref="C156:L156"/>
    <mergeCell ref="C2:N2"/>
    <mergeCell ref="K4:K7"/>
    <mergeCell ref="N4:N12"/>
    <mergeCell ref="F4:F12"/>
    <mergeCell ref="G4:G12"/>
    <mergeCell ref="H4:H12"/>
    <mergeCell ref="K10:K12"/>
    <mergeCell ref="L4:L12"/>
    <mergeCell ref="E40:E43"/>
    <mergeCell ref="F40:F43"/>
    <mergeCell ref="G40:G43"/>
    <mergeCell ref="H40:H43"/>
    <mergeCell ref="N50:N56"/>
    <mergeCell ref="K50:K56"/>
    <mergeCell ref="D103:D104"/>
    <mergeCell ref="D114:D117"/>
    <mergeCell ref="D132:D133"/>
    <mergeCell ref="D140:D141"/>
    <mergeCell ref="C4:C59"/>
    <mergeCell ref="C60:C97"/>
    <mergeCell ref="C98:C124"/>
    <mergeCell ref="C125:C154"/>
    <mergeCell ref="D57:D59"/>
    <mergeCell ref="D63:D64"/>
    <mergeCell ref="D72:D76"/>
    <mergeCell ref="D98:D100"/>
    <mergeCell ref="D4:D12"/>
    <mergeCell ref="D15:D26"/>
    <mergeCell ref="D40:D43"/>
    <mergeCell ref="D47:D49"/>
    <mergeCell ref="N140:N141"/>
    <mergeCell ref="E140:E141"/>
    <mergeCell ref="F140:F141"/>
    <mergeCell ref="G140:G141"/>
    <mergeCell ref="H140:H141"/>
    <mergeCell ref="J140:J141"/>
    <mergeCell ref="K140:K141"/>
    <mergeCell ref="L140:L141"/>
    <mergeCell ref="E63:E64"/>
    <mergeCell ref="E98:E100"/>
    <mergeCell ref="F98:F100"/>
    <mergeCell ref="G98:G100"/>
    <mergeCell ref="H98:H100"/>
    <mergeCell ref="E72:E76"/>
    <mergeCell ref="F72:F76"/>
    <mergeCell ref="G72:G76"/>
    <mergeCell ref="H72:H76"/>
    <mergeCell ref="E4:E12"/>
    <mergeCell ref="D50:D56"/>
    <mergeCell ref="F15:F26"/>
    <mergeCell ref="E15:E26"/>
    <mergeCell ref="H18:H22"/>
    <mergeCell ref="H23:H26"/>
  </mergeCells>
  <printOptions horizontalCentered="1" verticalCentered="1"/>
  <pageMargins left="0.25" right="0.25" top="0.25" bottom="0.25" header="0.25" footer="0.25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rightToLeft="1" zoomScale="70" zoomScaleNormal="70" workbookViewId="0">
      <pane ySplit="3" topLeftCell="A4" activePane="bottomLeft" state="frozen"/>
      <selection pane="bottomLeft" activeCell="C12" sqref="C12"/>
    </sheetView>
  </sheetViews>
  <sheetFormatPr defaultColWidth="14.28515625" defaultRowHeight="29.25" customHeight="1"/>
  <cols>
    <col min="1" max="1" width="5.85546875" style="1" customWidth="1"/>
    <col min="2" max="2" width="9.7109375" style="1" customWidth="1"/>
    <col min="3" max="3" width="29.7109375" style="3" customWidth="1"/>
    <col min="4" max="5" width="25.85546875" style="1" customWidth="1"/>
    <col min="6" max="6" width="2.28515625" style="1" customWidth="1"/>
    <col min="7" max="16384" width="14.28515625" style="1"/>
  </cols>
  <sheetData>
    <row r="1" spans="2:7" ht="19.5" customHeight="1" thickBot="1">
      <c r="C1" s="92"/>
      <c r="D1" s="92"/>
    </row>
    <row r="2" spans="2:7" ht="39.75" customHeight="1" thickBot="1">
      <c r="B2" s="219" t="s">
        <v>376</v>
      </c>
      <c r="C2" s="220"/>
      <c r="D2" s="220"/>
      <c r="E2" s="221"/>
    </row>
    <row r="3" spans="2:7" ht="27" customHeight="1" thickBot="1">
      <c r="B3" s="222" t="s">
        <v>139</v>
      </c>
      <c r="C3" s="96" t="s">
        <v>377</v>
      </c>
      <c r="D3" s="97" t="s">
        <v>371</v>
      </c>
      <c r="E3" s="97" t="s">
        <v>138</v>
      </c>
    </row>
    <row r="4" spans="2:7" s="94" customFormat="1" ht="24.75" customHeight="1">
      <c r="B4" s="223"/>
      <c r="C4" s="98" t="s">
        <v>372</v>
      </c>
      <c r="D4" s="99">
        <v>20</v>
      </c>
      <c r="E4" s="100">
        <v>50448</v>
      </c>
      <c r="F4" s="93"/>
    </row>
    <row r="5" spans="2:7" s="94" customFormat="1" ht="24.75" customHeight="1">
      <c r="B5" s="223"/>
      <c r="C5" s="101" t="s">
        <v>373</v>
      </c>
      <c r="D5" s="102">
        <v>2</v>
      </c>
      <c r="E5" s="103">
        <v>29</v>
      </c>
      <c r="F5" s="93"/>
    </row>
    <row r="6" spans="2:7" s="94" customFormat="1" ht="24.75" customHeight="1">
      <c r="B6" s="223"/>
      <c r="C6" s="101" t="s">
        <v>374</v>
      </c>
      <c r="D6" s="102">
        <v>1</v>
      </c>
      <c r="E6" s="103">
        <v>260</v>
      </c>
      <c r="F6" s="93"/>
    </row>
    <row r="7" spans="2:7" s="94" customFormat="1" ht="24.75" customHeight="1" thickBot="1">
      <c r="B7" s="223"/>
      <c r="C7" s="104" t="s">
        <v>375</v>
      </c>
      <c r="D7" s="105">
        <v>1</v>
      </c>
      <c r="E7" s="106">
        <v>504</v>
      </c>
    </row>
    <row r="8" spans="2:7" ht="27" customHeight="1" thickBot="1">
      <c r="B8" s="224"/>
      <c r="C8" s="107" t="s">
        <v>7</v>
      </c>
      <c r="D8" s="108">
        <f>SUM(D4:D7)</f>
        <v>24</v>
      </c>
      <c r="E8" s="109">
        <f>SUM(E4:E7)</f>
        <v>51241</v>
      </c>
      <c r="G8" s="95"/>
    </row>
    <row r="9" spans="2:7" ht="27" customHeight="1" thickBot="1">
      <c r="B9" s="225" t="s">
        <v>378</v>
      </c>
      <c r="C9" s="110" t="s">
        <v>377</v>
      </c>
      <c r="D9" s="111" t="s">
        <v>371</v>
      </c>
      <c r="E9" s="111" t="s">
        <v>138</v>
      </c>
    </row>
    <row r="10" spans="2:7" s="94" customFormat="1" ht="24.75" customHeight="1">
      <c r="B10" s="226"/>
      <c r="C10" s="112" t="s">
        <v>372</v>
      </c>
      <c r="D10" s="99">
        <v>27</v>
      </c>
      <c r="E10" s="113">
        <v>15277</v>
      </c>
      <c r="F10" s="93"/>
    </row>
    <row r="11" spans="2:7" s="94" customFormat="1" ht="24.75" customHeight="1">
      <c r="B11" s="226"/>
      <c r="C11" s="114" t="s">
        <v>373</v>
      </c>
      <c r="D11" s="102">
        <v>2</v>
      </c>
      <c r="E11" s="103">
        <v>39</v>
      </c>
      <c r="F11" s="93"/>
    </row>
    <row r="12" spans="2:7" s="94" customFormat="1" ht="24.75" customHeight="1">
      <c r="B12" s="226"/>
      <c r="C12" s="114" t="s">
        <v>151</v>
      </c>
      <c r="D12" s="102">
        <v>2</v>
      </c>
      <c r="E12" s="103">
        <v>38535</v>
      </c>
      <c r="F12" s="93"/>
    </row>
    <row r="13" spans="2:7" s="94" customFormat="1" ht="24.75" customHeight="1">
      <c r="B13" s="226"/>
      <c r="C13" s="114" t="s">
        <v>379</v>
      </c>
      <c r="D13" s="102">
        <v>1</v>
      </c>
      <c r="E13" s="103">
        <v>8043</v>
      </c>
      <c r="F13" s="93"/>
    </row>
    <row r="14" spans="2:7" s="94" customFormat="1" ht="24.75" customHeight="1" thickBot="1">
      <c r="B14" s="226"/>
      <c r="C14" s="115" t="s">
        <v>380</v>
      </c>
      <c r="D14" s="105">
        <v>1</v>
      </c>
      <c r="E14" s="106">
        <v>2391</v>
      </c>
      <c r="F14" s="93"/>
    </row>
    <row r="15" spans="2:7" s="94" customFormat="1" ht="27.75" customHeight="1" thickBot="1">
      <c r="B15" s="227"/>
      <c r="C15" s="116" t="s">
        <v>7</v>
      </c>
      <c r="D15" s="117">
        <f>SUM(D10:D14)</f>
        <v>33</v>
      </c>
      <c r="E15" s="118">
        <f>SUM(E10:E14)</f>
        <v>64285</v>
      </c>
    </row>
    <row r="16" spans="2:7" ht="27" customHeight="1" thickBot="1">
      <c r="B16" s="222" t="s">
        <v>141</v>
      </c>
      <c r="C16" s="119" t="s">
        <v>377</v>
      </c>
      <c r="D16" s="119" t="s">
        <v>371</v>
      </c>
      <c r="E16" s="119" t="s">
        <v>138</v>
      </c>
    </row>
    <row r="17" spans="2:7" s="94" customFormat="1" ht="24" customHeight="1">
      <c r="B17" s="223"/>
      <c r="C17" s="120" t="s">
        <v>372</v>
      </c>
      <c r="D17" s="99">
        <v>19</v>
      </c>
      <c r="E17" s="100">
        <v>10017</v>
      </c>
      <c r="F17" s="93"/>
    </row>
    <row r="18" spans="2:7" s="94" customFormat="1" ht="24" customHeight="1">
      <c r="B18" s="223"/>
      <c r="C18" s="121" t="s">
        <v>256</v>
      </c>
      <c r="D18" s="102">
        <v>1</v>
      </c>
      <c r="E18" s="103">
        <v>317</v>
      </c>
      <c r="F18" s="93"/>
    </row>
    <row r="19" spans="2:7" s="94" customFormat="1" ht="24" customHeight="1" thickBot="1">
      <c r="B19" s="223"/>
      <c r="C19" s="122" t="s">
        <v>381</v>
      </c>
      <c r="D19" s="105">
        <v>1</v>
      </c>
      <c r="E19" s="106">
        <v>17</v>
      </c>
    </row>
    <row r="20" spans="2:7" ht="27.75" customHeight="1" thickBot="1">
      <c r="B20" s="224"/>
      <c r="C20" s="123" t="s">
        <v>7</v>
      </c>
      <c r="D20" s="108">
        <f>SUM(D17:D19)</f>
        <v>21</v>
      </c>
      <c r="E20" s="109">
        <f>SUM(E17:E19)</f>
        <v>10351</v>
      </c>
      <c r="G20" s="95"/>
    </row>
    <row r="21" spans="2:7" ht="27" customHeight="1" thickBot="1">
      <c r="B21" s="225" t="s">
        <v>142</v>
      </c>
      <c r="C21" s="110" t="s">
        <v>377</v>
      </c>
      <c r="D21" s="111" t="s">
        <v>371</v>
      </c>
      <c r="E21" s="111" t="s">
        <v>138</v>
      </c>
    </row>
    <row r="22" spans="2:7" s="94" customFormat="1" ht="24.75" customHeight="1">
      <c r="B22" s="226"/>
      <c r="C22" s="112" t="s">
        <v>372</v>
      </c>
      <c r="D22" s="99">
        <v>24</v>
      </c>
      <c r="E22" s="113">
        <v>22735</v>
      </c>
      <c r="F22" s="93"/>
    </row>
    <row r="23" spans="2:7" s="94" customFormat="1" ht="24.75" customHeight="1">
      <c r="B23" s="226"/>
      <c r="C23" s="114" t="s">
        <v>373</v>
      </c>
      <c r="D23" s="102">
        <v>1</v>
      </c>
      <c r="E23" s="103">
        <v>8</v>
      </c>
      <c r="F23" s="93"/>
    </row>
    <row r="24" spans="2:7" s="94" customFormat="1" ht="24.75" customHeight="1">
      <c r="B24" s="226"/>
      <c r="C24" s="114" t="s">
        <v>382</v>
      </c>
      <c r="D24" s="102">
        <v>1</v>
      </c>
      <c r="E24" s="103">
        <v>461</v>
      </c>
      <c r="F24" s="93"/>
    </row>
    <row r="25" spans="2:7" s="94" customFormat="1" ht="24.75" customHeight="1">
      <c r="B25" s="226"/>
      <c r="C25" s="114" t="s">
        <v>383</v>
      </c>
      <c r="D25" s="102">
        <v>1</v>
      </c>
      <c r="E25" s="103">
        <v>292</v>
      </c>
      <c r="F25" s="93"/>
    </row>
    <row r="26" spans="2:7" s="94" customFormat="1" ht="24.75" customHeight="1" thickBot="1">
      <c r="B26" s="226"/>
      <c r="C26" s="124" t="s">
        <v>384</v>
      </c>
      <c r="D26" s="105">
        <v>1</v>
      </c>
      <c r="E26" s="106">
        <v>627</v>
      </c>
      <c r="F26" s="93"/>
    </row>
    <row r="27" spans="2:7" s="94" customFormat="1" ht="27.75" customHeight="1" thickBot="1">
      <c r="B27" s="227"/>
      <c r="C27" s="116" t="s">
        <v>7</v>
      </c>
      <c r="D27" s="117">
        <f>SUM(D22:D26)</f>
        <v>28</v>
      </c>
      <c r="E27" s="125">
        <f>SUM(E22:E26)</f>
        <v>24123</v>
      </c>
    </row>
    <row r="28" spans="2:7" ht="29.25" customHeight="1" thickBot="1">
      <c r="B28" s="126"/>
      <c r="C28" s="123" t="s">
        <v>385</v>
      </c>
      <c r="D28" s="108">
        <f>D8+D15+D20+D27</f>
        <v>106</v>
      </c>
      <c r="E28" s="109">
        <f>E8+E15+E20+E27</f>
        <v>150000</v>
      </c>
    </row>
  </sheetData>
  <mergeCells count="5">
    <mergeCell ref="B2:E2"/>
    <mergeCell ref="B3:B8"/>
    <mergeCell ref="B9:B15"/>
    <mergeCell ref="B16:B20"/>
    <mergeCell ref="B21:B27"/>
  </mergeCells>
  <printOptions horizontalCentered="1" verticalCentered="1"/>
  <pageMargins left="0" right="0" top="0.25" bottom="1" header="0.3" footer="0.05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4"/>
  <sheetViews>
    <sheetView rightToLeft="1" zoomScale="78" zoomScaleNormal="78" workbookViewId="0">
      <pane ySplit="3" topLeftCell="A4" activePane="bottomLeft" state="frozen"/>
      <selection pane="bottomLeft" activeCell="H16" sqref="H16"/>
    </sheetView>
  </sheetViews>
  <sheetFormatPr defaultColWidth="14.28515625" defaultRowHeight="29.25" customHeight="1"/>
  <cols>
    <col min="1" max="1" width="5.85546875" style="1" customWidth="1"/>
    <col min="2" max="2" width="7.28515625" style="1" customWidth="1"/>
    <col min="3" max="3" width="27.140625" style="3" customWidth="1"/>
    <col min="4" max="4" width="28.5703125" style="3" customWidth="1"/>
    <col min="5" max="6" width="24.140625" style="1" customWidth="1"/>
    <col min="7" max="7" width="2.28515625" style="1" customWidth="1"/>
    <col min="8" max="16384" width="14.28515625" style="1"/>
  </cols>
  <sheetData>
    <row r="1" spans="2:6" ht="19.5" customHeight="1" thickBot="1">
      <c r="C1" s="92"/>
      <c r="D1" s="92"/>
      <c r="E1" s="92"/>
    </row>
    <row r="2" spans="2:6" ht="47.25" customHeight="1" thickBot="1">
      <c r="B2" s="219" t="s">
        <v>401</v>
      </c>
      <c r="C2" s="220"/>
      <c r="D2" s="220"/>
      <c r="E2" s="220"/>
      <c r="F2" s="221"/>
    </row>
    <row r="3" spans="2:6" ht="40.5" customHeight="1" thickBot="1">
      <c r="B3" s="97" t="s">
        <v>398</v>
      </c>
      <c r="C3" s="96" t="s">
        <v>386</v>
      </c>
      <c r="D3" s="96" t="s">
        <v>387</v>
      </c>
      <c r="E3" s="97" t="s">
        <v>370</v>
      </c>
      <c r="F3" s="97" t="s">
        <v>138</v>
      </c>
    </row>
    <row r="4" spans="2:6" ht="55.5">
      <c r="B4" s="131">
        <v>1</v>
      </c>
      <c r="C4" s="132" t="s">
        <v>37</v>
      </c>
      <c r="D4" s="132" t="s">
        <v>389</v>
      </c>
      <c r="E4" s="133">
        <v>10</v>
      </c>
      <c r="F4" s="134">
        <v>56210</v>
      </c>
    </row>
    <row r="5" spans="2:6" ht="55.5">
      <c r="B5" s="135">
        <v>2</v>
      </c>
      <c r="C5" s="136" t="s">
        <v>32</v>
      </c>
      <c r="D5" s="136" t="s">
        <v>391</v>
      </c>
      <c r="E5" s="137">
        <v>29</v>
      </c>
      <c r="F5" s="138">
        <v>15639</v>
      </c>
    </row>
    <row r="6" spans="2:6" s="147" customFormat="1" ht="46.5">
      <c r="B6" s="127">
        <v>3</v>
      </c>
      <c r="C6" s="128" t="s">
        <v>388</v>
      </c>
      <c r="D6" s="128" t="s">
        <v>14</v>
      </c>
      <c r="E6" s="129">
        <v>21</v>
      </c>
      <c r="F6" s="103">
        <v>12794</v>
      </c>
    </row>
    <row r="7" spans="2:6" s="147" customFormat="1" ht="46.5">
      <c r="B7" s="127">
        <v>4</v>
      </c>
      <c r="C7" s="128" t="s">
        <v>344</v>
      </c>
      <c r="D7" s="128" t="s">
        <v>390</v>
      </c>
      <c r="E7" s="129">
        <v>17</v>
      </c>
      <c r="F7" s="103">
        <v>4708</v>
      </c>
    </row>
    <row r="8" spans="2:6" s="147" customFormat="1" ht="23.25">
      <c r="B8" s="127">
        <v>5</v>
      </c>
      <c r="C8" s="128" t="s">
        <v>394</v>
      </c>
      <c r="D8" s="128" t="s">
        <v>131</v>
      </c>
      <c r="E8" s="129">
        <v>4</v>
      </c>
      <c r="F8" s="103">
        <v>3455</v>
      </c>
    </row>
    <row r="9" spans="2:6" s="147" customFormat="1" ht="23.25">
      <c r="B9" s="127">
        <v>6</v>
      </c>
      <c r="C9" s="128" t="s">
        <v>392</v>
      </c>
      <c r="D9" s="128" t="s">
        <v>219</v>
      </c>
      <c r="E9" s="129">
        <v>5</v>
      </c>
      <c r="F9" s="103">
        <v>2861</v>
      </c>
    </row>
    <row r="10" spans="2:6" s="147" customFormat="1" ht="23.25">
      <c r="B10" s="127">
        <v>7</v>
      </c>
      <c r="C10" s="128" t="s">
        <v>111</v>
      </c>
      <c r="D10" s="128" t="s">
        <v>396</v>
      </c>
      <c r="E10" s="129">
        <v>4</v>
      </c>
      <c r="F10" s="103">
        <v>2648</v>
      </c>
    </row>
    <row r="11" spans="2:6" s="147" customFormat="1" ht="46.5">
      <c r="B11" s="127">
        <v>8</v>
      </c>
      <c r="C11" s="128" t="s">
        <v>26</v>
      </c>
      <c r="D11" s="128" t="s">
        <v>395</v>
      </c>
      <c r="E11" s="129">
        <v>5</v>
      </c>
      <c r="F11" s="103">
        <v>630</v>
      </c>
    </row>
    <row r="12" spans="2:6" s="147" customFormat="1" ht="46.5">
      <c r="B12" s="127">
        <v>9</v>
      </c>
      <c r="C12" s="128" t="s">
        <v>190</v>
      </c>
      <c r="D12" s="128" t="s">
        <v>393</v>
      </c>
      <c r="E12" s="129">
        <v>3</v>
      </c>
      <c r="F12" s="103">
        <v>477</v>
      </c>
    </row>
    <row r="13" spans="2:6" s="147" customFormat="1" ht="47.25" thickBot="1">
      <c r="B13" s="148">
        <v>10</v>
      </c>
      <c r="C13" s="149" t="s">
        <v>397</v>
      </c>
      <c r="D13" s="149" t="s">
        <v>399</v>
      </c>
      <c r="E13" s="150">
        <v>8</v>
      </c>
      <c r="F13" s="151">
        <v>50578</v>
      </c>
    </row>
    <row r="14" spans="2:6" ht="33" thickBot="1">
      <c r="B14" s="228" t="s">
        <v>7</v>
      </c>
      <c r="C14" s="229"/>
      <c r="D14" s="229"/>
      <c r="E14" s="130">
        <f>SUM(E4:E13)</f>
        <v>106</v>
      </c>
      <c r="F14" s="152">
        <f>SUM(F4:F13)</f>
        <v>150000</v>
      </c>
    </row>
  </sheetData>
  <sortState ref="B4:H12">
    <sortCondition descending="1" ref="F4:F12"/>
  </sortState>
  <mergeCells count="2">
    <mergeCell ref="B2:F2"/>
    <mergeCell ref="B14:D14"/>
  </mergeCells>
  <printOptions horizontalCentered="1" verticalCentered="1"/>
  <pageMargins left="0" right="0" top="0.25" bottom="1" header="0.3" footer="0.05"/>
  <pageSetup paperSize="9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"/>
  <sheetViews>
    <sheetView rightToLeft="1" zoomScale="95" zoomScaleNormal="95" workbookViewId="0">
      <pane ySplit="1" topLeftCell="A2" activePane="bottomLeft" state="frozen"/>
      <selection pane="bottomLeft" activeCell="I15" sqref="I15"/>
    </sheetView>
  </sheetViews>
  <sheetFormatPr defaultColWidth="14.28515625" defaultRowHeight="29.25" customHeight="1"/>
  <cols>
    <col min="1" max="1" width="5.85546875" style="1" customWidth="1"/>
    <col min="2" max="2" width="13.42578125" style="1" bestFit="1" customWidth="1"/>
    <col min="3" max="3" width="32.7109375" style="1" customWidth="1"/>
    <col min="4" max="4" width="20.28515625" style="1" customWidth="1"/>
    <col min="5" max="5" width="29.85546875" style="1" customWidth="1"/>
    <col min="6" max="6" width="20.28515625" style="1" customWidth="1"/>
    <col min="7" max="7" width="9.7109375" style="3" customWidth="1"/>
    <col min="8" max="8" width="14.28515625" style="1"/>
    <col min="9" max="10" width="18.7109375" style="1" customWidth="1"/>
    <col min="11" max="16384" width="14.28515625" style="1"/>
  </cols>
  <sheetData>
    <row r="1" spans="2:9" ht="13.5" customHeight="1" thickBot="1">
      <c r="B1" s="230"/>
      <c r="C1" s="230"/>
      <c r="D1" s="230"/>
      <c r="E1" s="230"/>
      <c r="F1" s="230"/>
      <c r="G1" s="230"/>
    </row>
    <row r="2" spans="2:9" ht="33.950000000000003" customHeight="1" thickBot="1">
      <c r="B2" s="231" t="s">
        <v>400</v>
      </c>
      <c r="C2" s="232"/>
      <c r="D2" s="232"/>
      <c r="E2" s="232"/>
      <c r="F2" s="233"/>
    </row>
    <row r="3" spans="2:9" ht="31.5" thickBot="1">
      <c r="B3" s="68" t="s">
        <v>363</v>
      </c>
      <c r="C3" s="234">
        <v>2021</v>
      </c>
      <c r="D3" s="235"/>
      <c r="E3" s="234">
        <v>2022</v>
      </c>
      <c r="F3" s="235"/>
    </row>
    <row r="4" spans="2:9" ht="28.5" thickBot="1">
      <c r="B4" s="139" t="s">
        <v>364</v>
      </c>
      <c r="C4" s="140" t="s">
        <v>370</v>
      </c>
      <c r="D4" s="141" t="s">
        <v>138</v>
      </c>
      <c r="E4" s="140" t="s">
        <v>370</v>
      </c>
      <c r="F4" s="141" t="s">
        <v>138</v>
      </c>
    </row>
    <row r="5" spans="2:9" ht="30" customHeight="1" thickBot="1">
      <c r="B5" s="139" t="s">
        <v>139</v>
      </c>
      <c r="C5" s="140">
        <v>21</v>
      </c>
      <c r="D5" s="142">
        <v>47088</v>
      </c>
      <c r="E5" s="140">
        <v>24</v>
      </c>
      <c r="F5" s="143">
        <v>51241</v>
      </c>
    </row>
    <row r="6" spans="2:9" ht="30" customHeight="1" thickBot="1">
      <c r="B6" s="144" t="s">
        <v>140</v>
      </c>
      <c r="C6" s="140">
        <v>27</v>
      </c>
      <c r="D6" s="145">
        <v>32113</v>
      </c>
      <c r="E6" s="140">
        <v>33</v>
      </c>
      <c r="F6" s="146">
        <v>64285</v>
      </c>
      <c r="I6" s="15"/>
    </row>
    <row r="7" spans="2:9" ht="30" customHeight="1" thickBot="1">
      <c r="B7" s="144" t="s">
        <v>141</v>
      </c>
      <c r="C7" s="140">
        <v>24</v>
      </c>
      <c r="D7" s="145">
        <v>22548</v>
      </c>
      <c r="E7" s="140">
        <v>21</v>
      </c>
      <c r="F7" s="146">
        <v>10351</v>
      </c>
      <c r="I7" s="16"/>
    </row>
    <row r="8" spans="2:9" ht="30" customHeight="1" thickBot="1">
      <c r="B8" s="144" t="s">
        <v>142</v>
      </c>
      <c r="C8" s="140">
        <v>18</v>
      </c>
      <c r="D8" s="145">
        <v>8487</v>
      </c>
      <c r="E8" s="140">
        <v>28</v>
      </c>
      <c r="F8" s="146">
        <v>24123</v>
      </c>
    </row>
    <row r="9" spans="2:9" ht="29.25" customHeight="1" thickBot="1">
      <c r="B9" s="69" t="s">
        <v>7</v>
      </c>
      <c r="C9" s="69">
        <f>C5+C6+C7+C8</f>
        <v>90</v>
      </c>
      <c r="D9" s="70">
        <f>D5+D6+D7+D8</f>
        <v>110236</v>
      </c>
      <c r="E9" s="69">
        <f>SUM(E5:E8)</f>
        <v>106</v>
      </c>
      <c r="F9" s="70">
        <f>SUM(F5:F8)</f>
        <v>150000</v>
      </c>
    </row>
    <row r="10" spans="2:9" ht="26.25" customHeight="1"/>
    <row r="11" spans="2:9" ht="43.5" customHeight="1"/>
  </sheetData>
  <mergeCells count="4">
    <mergeCell ref="B1:G1"/>
    <mergeCell ref="B2:F2"/>
    <mergeCell ref="C3:D3"/>
    <mergeCell ref="E3:F3"/>
  </mergeCells>
  <printOptions horizontalCentered="1" verticalCentered="1"/>
  <pageMargins left="0" right="0" top="0.25" bottom="1" header="0.3" footer="0.05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75" zoomScaleNormal="75" workbookViewId="0">
      <selection activeCell="E24" sqref="E24"/>
    </sheetView>
  </sheetViews>
  <sheetFormatPr defaultColWidth="8.7109375" defaultRowHeight="15.75"/>
  <cols>
    <col min="1" max="1" width="15.85546875" style="238" customWidth="1"/>
    <col min="2" max="2" width="42.140625" style="254" bestFit="1" customWidth="1"/>
    <col min="3" max="3" width="58.28515625" style="236" customWidth="1"/>
    <col min="4" max="4" width="65" style="236" bestFit="1" customWidth="1"/>
    <col min="5" max="5" width="25.28515625" style="236" bestFit="1" customWidth="1"/>
    <col min="6" max="16384" width="8.7109375" style="236"/>
  </cols>
  <sheetData>
    <row r="1" spans="1:5">
      <c r="A1" s="236"/>
      <c r="B1" s="237"/>
      <c r="C1" s="237"/>
      <c r="D1" s="237"/>
      <c r="E1" s="237"/>
    </row>
    <row r="2" spans="1:5" ht="32.25" customHeight="1">
      <c r="B2" s="239"/>
      <c r="C2" s="240" t="s">
        <v>402</v>
      </c>
      <c r="D2" s="241"/>
      <c r="E2" s="242"/>
    </row>
    <row r="3" spans="1:5" ht="24.75" customHeight="1">
      <c r="A3" s="243"/>
      <c r="B3" s="244" t="s">
        <v>403</v>
      </c>
      <c r="C3" s="244"/>
      <c r="D3" s="244" t="s">
        <v>404</v>
      </c>
      <c r="E3" s="244"/>
    </row>
    <row r="4" spans="1:5" ht="20.25" customHeight="1">
      <c r="A4" s="243"/>
      <c r="B4" s="245" t="s">
        <v>405</v>
      </c>
      <c r="C4" s="246"/>
      <c r="D4" s="246" t="s">
        <v>406</v>
      </c>
      <c r="E4" s="245" t="s">
        <v>407</v>
      </c>
    </row>
    <row r="5" spans="1:5" ht="20.25" customHeight="1">
      <c r="A5" s="243"/>
      <c r="B5" s="245" t="s">
        <v>408</v>
      </c>
      <c r="C5" s="246"/>
      <c r="D5" s="246" t="s">
        <v>409</v>
      </c>
      <c r="E5" s="245" t="s">
        <v>410</v>
      </c>
    </row>
    <row r="6" spans="1:5" ht="20.25" customHeight="1">
      <c r="A6" s="243"/>
      <c r="B6" s="245" t="s">
        <v>411</v>
      </c>
      <c r="C6" s="246"/>
      <c r="D6" s="246" t="s">
        <v>412</v>
      </c>
      <c r="E6" s="245" t="s">
        <v>413</v>
      </c>
    </row>
    <row r="7" spans="1:5" ht="32.450000000000003" customHeight="1">
      <c r="A7" s="243"/>
      <c r="B7" s="245" t="s">
        <v>414</v>
      </c>
      <c r="C7" s="246"/>
      <c r="D7" s="247" t="s">
        <v>415</v>
      </c>
      <c r="E7" s="245" t="s">
        <v>416</v>
      </c>
    </row>
    <row r="8" spans="1:5" ht="20.25" customHeight="1">
      <c r="A8" s="243"/>
      <c r="B8" s="245" t="s">
        <v>417</v>
      </c>
      <c r="C8" s="248"/>
      <c r="D8" s="249" t="s">
        <v>418</v>
      </c>
      <c r="E8" s="245" t="s">
        <v>419</v>
      </c>
    </row>
    <row r="9" spans="1:5" ht="26.25" customHeight="1">
      <c r="A9" s="243"/>
      <c r="B9" s="244" t="s">
        <v>420</v>
      </c>
      <c r="C9" s="244"/>
      <c r="D9" s="244" t="s">
        <v>421</v>
      </c>
      <c r="E9" s="244"/>
    </row>
    <row r="10" spans="1:5" ht="20.25" customHeight="1">
      <c r="A10" s="243"/>
      <c r="B10" s="245" t="s">
        <v>422</v>
      </c>
      <c r="C10" s="246"/>
      <c r="D10" s="246" t="s">
        <v>423</v>
      </c>
      <c r="E10" s="245" t="s">
        <v>424</v>
      </c>
    </row>
    <row r="11" spans="1:5" ht="20.25" customHeight="1">
      <c r="B11" s="245" t="s">
        <v>425</v>
      </c>
      <c r="C11" s="246"/>
      <c r="D11" s="246" t="s">
        <v>426</v>
      </c>
      <c r="E11" s="245" t="s">
        <v>427</v>
      </c>
    </row>
    <row r="12" spans="1:5" ht="20.25" customHeight="1">
      <c r="B12" s="245" t="s">
        <v>428</v>
      </c>
      <c r="C12" s="246"/>
      <c r="D12" s="246" t="s">
        <v>429</v>
      </c>
      <c r="E12" s="245" t="s">
        <v>430</v>
      </c>
    </row>
    <row r="13" spans="1:5" ht="20.25" customHeight="1">
      <c r="B13" s="245" t="s">
        <v>431</v>
      </c>
      <c r="C13" s="250" t="s">
        <v>432</v>
      </c>
      <c r="D13" s="251"/>
      <c r="E13" s="245" t="s">
        <v>433</v>
      </c>
    </row>
    <row r="14" spans="1:5" ht="20.25" customHeight="1">
      <c r="B14" s="245" t="s">
        <v>434</v>
      </c>
      <c r="C14" s="252" t="s">
        <v>435</v>
      </c>
      <c r="D14" s="251"/>
      <c r="E14" s="245" t="s">
        <v>436</v>
      </c>
    </row>
    <row r="15" spans="1:5" ht="20.25" customHeight="1">
      <c r="A15" s="243"/>
      <c r="B15" s="245" t="s">
        <v>437</v>
      </c>
      <c r="C15" s="246"/>
      <c r="D15" s="253">
        <v>45413</v>
      </c>
      <c r="E15" s="245" t="s">
        <v>438</v>
      </c>
    </row>
    <row r="17" spans="1:2">
      <c r="A17" s="236"/>
      <c r="B17" s="236"/>
    </row>
    <row r="18" spans="1:2">
      <c r="A18" s="236"/>
      <c r="B18" s="236"/>
    </row>
    <row r="19" spans="1:2">
      <c r="A19" s="236"/>
      <c r="B19" s="236"/>
    </row>
    <row r="20" spans="1:2">
      <c r="A20" s="236"/>
      <c r="B20" s="236"/>
    </row>
    <row r="21" spans="1:2">
      <c r="A21" s="236"/>
      <c r="B21" s="236"/>
    </row>
    <row r="22" spans="1:2">
      <c r="A22" s="236"/>
      <c r="B22" s="236"/>
    </row>
  </sheetData>
  <mergeCells count="9">
    <mergeCell ref="C13:D13"/>
    <mergeCell ref="C14:D14"/>
    <mergeCell ref="B1:C1"/>
    <mergeCell ref="D1:E1"/>
    <mergeCell ref="C2:D2"/>
    <mergeCell ref="B3:C3"/>
    <mergeCell ref="D3:E3"/>
    <mergeCell ref="B9:C9"/>
    <mergeCell ref="D9:E9"/>
  </mergeCells>
  <hyperlinks>
    <hyperlink ref="C14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الاستدعاء-تقرير تفصيلي كامل</vt:lpstr>
      <vt:lpstr>حسب نوع السلع لكل ربع 2022</vt:lpstr>
      <vt:lpstr>حسب الوكيل والعلامة التجارية</vt:lpstr>
      <vt:lpstr>مقارنة لكل ربع 2021-2022</vt:lpstr>
      <vt:lpstr>البيانات الوصفية Metadata </vt:lpstr>
      <vt:lpstr>'الاستدعاء-تقرير تفصيلي كامل'!Print_Area</vt:lpstr>
      <vt:lpstr>'حسب الوكيل والعلامة التجارية'!Print_Area</vt:lpstr>
      <vt:lpstr>'حسب نوع السلع لكل ربع 2022'!Print_Area</vt:lpstr>
      <vt:lpstr>'مقارنة لكل ربع 2021-2022'!Print_Area</vt:lpstr>
      <vt:lpstr>'الاستدعاء-تقرير تفصيلي كامل'!Print_Titles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Maitha m. AlMansoori</dc:creator>
  <cp:lastModifiedBy>Maitha M. AlMansoori</cp:lastModifiedBy>
  <cp:lastPrinted>2023-03-07T06:28:35Z</cp:lastPrinted>
  <dcterms:created xsi:type="dcterms:W3CDTF">2018-09-09T09:06:50Z</dcterms:created>
  <dcterms:modified xsi:type="dcterms:W3CDTF">2024-01-08T08:33:44Z</dcterms:modified>
</cp:coreProperties>
</file>