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78C59C70-89D4-4842-99CA-9E5365871DCA}" xr6:coauthVersionLast="47" xr6:coauthVersionMax="47" xr10:uidLastSave="{00000000-0000-0000-0000-000000000000}"/>
  <bookViews>
    <workbookView xWindow="28680" yWindow="-120" windowWidth="29040" windowHeight="15840" tabRatio="758" activeTab="1" xr2:uid="{00000000-000D-0000-FFFF-FFFF00000000}"/>
  </bookViews>
  <sheets>
    <sheet name="Metadata" sheetId="45" r:id="rId1"/>
    <sheet name="DATA (Patent &amp; UM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8" i="3" l="1"/>
  <c r="AA72" i="3"/>
  <c r="AA65" i="3"/>
  <c r="AA64" i="3"/>
  <c r="AA63" i="3"/>
  <c r="Z66" i="3"/>
  <c r="AA45" i="3"/>
  <c r="AA44" i="3"/>
  <c r="AA43" i="3"/>
  <c r="AA42" i="3"/>
  <c r="Z45" i="3"/>
  <c r="Z44" i="3"/>
  <c r="AA38" i="3"/>
  <c r="AA37" i="3"/>
  <c r="AA36" i="3"/>
  <c r="AA35" i="3"/>
  <c r="Z38" i="3"/>
  <c r="Z37" i="3"/>
  <c r="AA12" i="3"/>
  <c r="Z13" i="3"/>
  <c r="AA11" i="3"/>
  <c r="AA7" i="3"/>
  <c r="AA6" i="3"/>
  <c r="AA5" i="3"/>
  <c r="Y66" i="3" l="1"/>
  <c r="Y44" i="3" l="1"/>
  <c r="Y37" i="3"/>
  <c r="Y24" i="3"/>
  <c r="AA13" i="3"/>
  <c r="Y13" i="3"/>
  <c r="Y45" i="3" l="1"/>
  <c r="Y38" i="3"/>
  <c r="W66" i="3" l="1"/>
  <c r="W44" i="3"/>
  <c r="W45" i="3" s="1"/>
  <c r="W37" i="3"/>
  <c r="W13" i="3"/>
  <c r="W38" i="3" l="1"/>
  <c r="X66" i="3"/>
  <c r="X44" i="3"/>
  <c r="X37" i="3"/>
  <c r="X13" i="3"/>
  <c r="X38" i="3" l="1"/>
  <c r="X45" i="3"/>
  <c r="AA66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U44" i="3" l="1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S13" i="3"/>
  <c r="S38" i="3" s="1"/>
  <c r="T13" i="3"/>
  <c r="T38" i="3" s="1"/>
  <c r="U13" i="3"/>
  <c r="U38" i="3" s="1"/>
  <c r="O45" i="3" l="1"/>
  <c r="G45" i="3"/>
  <c r="B45" i="3"/>
  <c r="N45" i="3"/>
  <c r="F45" i="3"/>
  <c r="H45" i="3"/>
  <c r="U45" i="3"/>
  <c r="M45" i="3"/>
  <c r="E45" i="3"/>
  <c r="P45" i="3"/>
  <c r="T45" i="3"/>
  <c r="L45" i="3"/>
  <c r="D45" i="3"/>
  <c r="S45" i="3"/>
  <c r="K45" i="3"/>
  <c r="C45" i="3"/>
  <c r="R45" i="3"/>
  <c r="J45" i="3"/>
  <c r="Q45" i="3"/>
  <c r="I45" i="3"/>
  <c r="V13" i="3"/>
  <c r="V38" i="3" s="1"/>
  <c r="V44" i="3"/>
  <c r="U66" i="3"/>
  <c r="V45" i="3" l="1"/>
  <c r="Q66" i="3" l="1"/>
  <c r="R66" i="3"/>
  <c r="T66" i="3"/>
  <c r="S66" i="3"/>
  <c r="V66" i="3"/>
  <c r="D66" i="3"/>
  <c r="H66" i="3"/>
  <c r="I66" i="3"/>
  <c r="E66" i="3"/>
  <c r="P66" i="3"/>
  <c r="B66" i="3"/>
  <c r="L66" i="3"/>
  <c r="M66" i="3"/>
  <c r="G66" i="3"/>
  <c r="O66" i="3"/>
  <c r="J66" i="3"/>
  <c r="C66" i="3"/>
  <c r="K66" i="3"/>
  <c r="F66" i="3"/>
  <c r="N66" i="3"/>
  <c r="C13" i="3" l="1"/>
  <c r="C38" i="3" s="1"/>
  <c r="D13" i="3"/>
  <c r="D38" i="3" s="1"/>
  <c r="E13" i="3"/>
  <c r="E38" i="3" s="1"/>
  <c r="F13" i="3"/>
  <c r="F38" i="3" s="1"/>
  <c r="G13" i="3"/>
  <c r="G38" i="3" s="1"/>
  <c r="H13" i="3"/>
  <c r="H38" i="3" s="1"/>
  <c r="I13" i="3"/>
  <c r="I38" i="3" s="1"/>
  <c r="J13" i="3"/>
  <c r="J38" i="3" s="1"/>
  <c r="K13" i="3"/>
  <c r="K38" i="3" s="1"/>
  <c r="L13" i="3"/>
  <c r="L38" i="3" s="1"/>
  <c r="M13" i="3"/>
  <c r="M38" i="3" s="1"/>
  <c r="N13" i="3"/>
  <c r="N38" i="3" s="1"/>
  <c r="O13" i="3"/>
  <c r="O38" i="3" s="1"/>
  <c r="P13" i="3"/>
  <c r="P38" i="3" s="1"/>
  <c r="Q13" i="3"/>
  <c r="Q38" i="3" s="1"/>
  <c r="R13" i="3"/>
  <c r="R38" i="3" s="1"/>
  <c r="B13" i="3" l="1"/>
  <c r="B38" i="3" s="1"/>
</calcChain>
</file>

<file path=xl/sharedStrings.xml><?xml version="1.0" encoding="utf-8"?>
<sst xmlns="http://schemas.openxmlformats.org/spreadsheetml/2006/main" count="109" uniqueCount="81">
  <si>
    <t>Sum</t>
    <phoneticPr fontId="1" type="noConversion"/>
  </si>
  <si>
    <t>SUM</t>
    <phoneticPr fontId="1" type="noConversion"/>
  </si>
  <si>
    <t>2nd Exam</t>
    <phoneticPr fontId="1" type="noConversion"/>
  </si>
  <si>
    <t>Application Route</t>
    <phoneticPr fontId="1" type="noConversion"/>
  </si>
  <si>
    <t>Machine &amp; Construction</t>
    <phoneticPr fontId="1" type="noConversion"/>
  </si>
  <si>
    <t>Metallurgy</t>
    <phoneticPr fontId="1" type="noConversion"/>
  </si>
  <si>
    <t>Chemical Engng.</t>
    <phoneticPr fontId="1" type="noConversion"/>
  </si>
  <si>
    <t>Pharmaceutical &amp; Biotech</t>
    <phoneticPr fontId="1" type="noConversion"/>
  </si>
  <si>
    <t>Electrical</t>
    <phoneticPr fontId="1" type="noConversion"/>
  </si>
  <si>
    <t>ICT</t>
    <phoneticPr fontId="1" type="noConversion"/>
  </si>
  <si>
    <t>Common &amp; Hybrid</t>
    <phoneticPr fontId="1" type="noConversion"/>
  </si>
  <si>
    <t>Application Type</t>
    <phoneticPr fontId="1" type="noConversion"/>
  </si>
  <si>
    <t>Patent</t>
    <phoneticPr fontId="1" type="noConversion"/>
  </si>
  <si>
    <t>Utility Model</t>
    <phoneticPr fontId="1" type="noConversion"/>
  </si>
  <si>
    <t>Application Type of UAE Resident Applications</t>
    <phoneticPr fontId="1" type="noConversion"/>
  </si>
  <si>
    <t>Application Route of UAE Resident Applications</t>
    <phoneticPr fontId="1" type="noConversion"/>
  </si>
  <si>
    <t>Total Applications (Patent + UM)</t>
    <phoneticPr fontId="1" type="noConversion"/>
  </si>
  <si>
    <t>COUNTRY</t>
    <phoneticPr fontId="1" type="noConversion"/>
  </si>
  <si>
    <t>Total Accepted</t>
    <phoneticPr fontId="1" type="noConversion"/>
  </si>
  <si>
    <t>Acceptance Year</t>
    <phoneticPr fontId="1" type="noConversion"/>
  </si>
  <si>
    <t>Non-Resident Applications</t>
    <phoneticPr fontId="1" type="noConversion"/>
  </si>
  <si>
    <t>PCT Route</t>
    <phoneticPr fontId="1" type="noConversion"/>
  </si>
  <si>
    <t>Direct Route</t>
    <phoneticPr fontId="1" type="noConversion"/>
  </si>
  <si>
    <t>Occupancy (%)</t>
  </si>
  <si>
    <t>Patent Applications Data</t>
    <phoneticPr fontId="1" type="noConversion"/>
  </si>
  <si>
    <t>UAE Resident Patent Application Data</t>
    <phoneticPr fontId="1" type="noConversion"/>
  </si>
  <si>
    <t>PCT Route</t>
    <phoneticPr fontId="1" type="noConversion"/>
  </si>
  <si>
    <t>Resident Applications Sum</t>
    <phoneticPr fontId="1" type="noConversion"/>
  </si>
  <si>
    <t>Direct Route</t>
    <phoneticPr fontId="1" type="noConversion"/>
  </si>
  <si>
    <t>Technical Field of UAE Resident Filing</t>
    <phoneticPr fontId="1" type="noConversion"/>
  </si>
  <si>
    <t>Examination Completed (Completed Year)</t>
    <phoneticPr fontId="1" type="noConversion"/>
  </si>
  <si>
    <t>Examination Round</t>
    <phoneticPr fontId="1" type="noConversion"/>
  </si>
  <si>
    <t>Acceptance (Accepted Year)</t>
    <phoneticPr fontId="1" type="noConversion"/>
  </si>
  <si>
    <t xml:space="preserve">3rd+ Exam. </t>
    <phoneticPr fontId="1" type="noConversion"/>
  </si>
  <si>
    <t>1st Exam.</t>
    <phoneticPr fontId="1" type="noConversion"/>
  </si>
  <si>
    <t>TOTAL Exam. COMPLETION</t>
    <phoneticPr fontId="1" type="noConversion"/>
  </si>
  <si>
    <t>N.A</t>
    <phoneticPr fontId="1" type="noConversion"/>
  </si>
  <si>
    <t>N.A</t>
    <phoneticPr fontId="1" type="noConversion"/>
  </si>
  <si>
    <t xml:space="preserve">Metadata </t>
  </si>
  <si>
    <t>Dataset Name_EN</t>
  </si>
  <si>
    <t>Dataset Name_AR</t>
  </si>
  <si>
    <t>Description_EN</t>
  </si>
  <si>
    <t>Number of application by category</t>
  </si>
  <si>
    <t>Description_AR</t>
  </si>
  <si>
    <t>عدد الطلبات حسب الفئة</t>
  </si>
  <si>
    <t>Source (URL of original source)</t>
  </si>
  <si>
    <t>MOE Internal System (https://upos.economy.ae)</t>
  </si>
  <si>
    <t>Data Owner_EN</t>
  </si>
  <si>
    <t>Ministry of Economy</t>
  </si>
  <si>
    <t>Data Owner_AR</t>
  </si>
  <si>
    <t>وزارة الاقتصاد</t>
  </si>
  <si>
    <t>Owner_Tel</t>
  </si>
  <si>
    <t>Last Update Date</t>
  </si>
  <si>
    <t>Calcolation Methodlegy</t>
  </si>
  <si>
    <t>Counting</t>
  </si>
  <si>
    <t>Language</t>
  </si>
  <si>
    <t>AR/ EN</t>
  </si>
  <si>
    <t>Key terms / Tags</t>
  </si>
  <si>
    <t>UAE Patent &amp; Utility Model Application (Base year 2015)</t>
  </si>
  <si>
    <t>طلب براءات الاختراع ونموذج المنفعة الإماراتي (سنة الأساس 2015)</t>
  </si>
  <si>
    <t>patent, utiltiy model, applicaton, examination, acceptacne, publication</t>
  </si>
  <si>
    <t>GERMANY</t>
  </si>
  <si>
    <t>SWISS</t>
  </si>
  <si>
    <t>FRANCE</t>
  </si>
  <si>
    <t>JAPAN</t>
  </si>
  <si>
    <t>ITALY</t>
  </si>
  <si>
    <t>KOREA</t>
  </si>
  <si>
    <t>Technical Fields</t>
  </si>
  <si>
    <t>Netherlands</t>
  </si>
  <si>
    <t>CHINA</t>
  </si>
  <si>
    <t>02-613-1234</t>
  </si>
  <si>
    <t>Registration Year</t>
  </si>
  <si>
    <t>Registrations</t>
  </si>
  <si>
    <t>Registration (Registration Year)</t>
  </si>
  <si>
    <t>U.S</t>
    <phoneticPr fontId="1" type="noConversion"/>
  </si>
  <si>
    <t>UAE</t>
    <phoneticPr fontId="1" type="noConversion"/>
  </si>
  <si>
    <t>U.K</t>
    <phoneticPr fontId="1" type="noConversion"/>
  </si>
  <si>
    <t>RUSSIA</t>
  </si>
  <si>
    <t>OTHERS</t>
    <phoneticPr fontId="1" type="noConversion"/>
  </si>
  <si>
    <t>Ratio of Origin Country (2024)</t>
  </si>
  <si>
    <t>Jan.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</si>
</sst>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0.0%"/>
  </numFmts>
  <fonts count="17">
    <font>
      <sz val="11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6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</font>
    <font>
      <b/>
      <sz val="11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  <font>
      <b/>
      <sz val="9"/>
      <color theme="1"/>
      <name val="Calibri"/>
      <family val="2"/>
    </font>
    <font>
      <b/>
      <sz val="9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</cellStyleXfs>
  <cellXfs count="92">
    <xf numFmtId="0" fontId="0" fillId="0" borderId="0" xfId="0"/>
    <xf numFmtId="0" fontId="4" fillId="4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/>
    </xf>
    <xf numFmtId="0" fontId="3" fillId="0" borderId="0" xfId="0" applyFont="1"/>
    <xf numFmtId="0" fontId="4" fillId="0" borderId="0" xfId="0" applyFont="1"/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3" fillId="0" borderId="1" xfId="1" applyFont="1" applyFill="1" applyBorder="1" applyAlignment="1"/>
    <xf numFmtId="164" fontId="5" fillId="0" borderId="1" xfId="1" applyFont="1" applyFill="1" applyBorder="1" applyAlignment="1"/>
    <xf numFmtId="0" fontId="4" fillId="4" borderId="1" xfId="0" applyFont="1" applyFill="1" applyBorder="1" applyAlignment="1">
      <alignment horizontal="center"/>
    </xf>
    <xf numFmtId="164" fontId="4" fillId="4" borderId="1" xfId="1" applyFont="1" applyFill="1" applyBorder="1" applyAlignment="1"/>
    <xf numFmtId="0" fontId="3" fillId="0" borderId="0" xfId="0" applyFont="1" applyAlignment="1">
      <alignment horizontal="center"/>
    </xf>
    <xf numFmtId="164" fontId="3" fillId="0" borderId="0" xfId="1" applyFont="1" applyBorder="1" applyAlignment="1"/>
    <xf numFmtId="164" fontId="6" fillId="0" borderId="0" xfId="1" applyFont="1" applyBorder="1" applyAlignment="1"/>
    <xf numFmtId="164" fontId="4" fillId="0" borderId="0" xfId="0" applyNumberFormat="1" applyFont="1"/>
    <xf numFmtId="9" fontId="3" fillId="0" borderId="1" xfId="2" applyFont="1" applyFill="1" applyBorder="1" applyAlignment="1">
      <alignment horizontal="center" vertical="center"/>
    </xf>
    <xf numFmtId="9" fontId="5" fillId="0" borderId="1" xfId="2" applyFont="1" applyFill="1" applyBorder="1" applyAlignment="1">
      <alignment horizontal="center" vertical="center"/>
    </xf>
    <xf numFmtId="9" fontId="4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3" fillId="0" borderId="1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3" fillId="0" borderId="0" xfId="2" applyNumberFormat="1" applyFont="1" applyBorder="1" applyAlignment="1"/>
    <xf numFmtId="165" fontId="7" fillId="0" borderId="0" xfId="2" applyNumberFormat="1" applyFont="1" applyBorder="1" applyAlignment="1"/>
    <xf numFmtId="165" fontId="4" fillId="0" borderId="0" xfId="2" applyNumberFormat="1" applyFont="1" applyBorder="1" applyAlignment="1"/>
    <xf numFmtId="164" fontId="4" fillId="2" borderId="1" xfId="1" applyFont="1" applyFill="1" applyBorder="1" applyAlignment="1"/>
    <xf numFmtId="164" fontId="3" fillId="4" borderId="1" xfId="1" applyFont="1" applyFill="1" applyBorder="1" applyAlignment="1"/>
    <xf numFmtId="165" fontId="3" fillId="0" borderId="1" xfId="2" applyNumberFormat="1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/>
    <xf numFmtId="165" fontId="3" fillId="0" borderId="1" xfId="2" applyNumberFormat="1" applyFont="1" applyFill="1" applyBorder="1" applyAlignment="1"/>
    <xf numFmtId="165" fontId="4" fillId="4" borderId="1" xfId="2" applyNumberFormat="1" applyFont="1" applyFill="1" applyBorder="1" applyAlignment="1">
      <alignment horizontal="center" vertical="center"/>
    </xf>
    <xf numFmtId="165" fontId="4" fillId="4" borderId="1" xfId="2" applyNumberFormat="1" applyFont="1" applyFill="1" applyBorder="1" applyAlignment="1"/>
    <xf numFmtId="38" fontId="3" fillId="0" borderId="0" xfId="0" applyNumberFormat="1" applyFont="1"/>
    <xf numFmtId="0" fontId="9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1" fillId="0" borderId="7" xfId="3" applyBorder="1"/>
    <xf numFmtId="17" fontId="10" fillId="0" borderId="7" xfId="0" applyNumberFormat="1" applyFont="1" applyBorder="1"/>
    <xf numFmtId="0" fontId="9" fillId="0" borderId="8" xfId="0" applyFont="1" applyBorder="1"/>
    <xf numFmtId="0" fontId="10" fillId="0" borderId="9" xfId="0" applyFont="1" applyBorder="1"/>
    <xf numFmtId="0" fontId="7" fillId="0" borderId="0" xfId="0" applyFont="1"/>
    <xf numFmtId="0" fontId="6" fillId="2" borderId="1" xfId="0" applyFont="1" applyFill="1" applyBorder="1" applyAlignment="1">
      <alignment horizontal="center"/>
    </xf>
    <xf numFmtId="164" fontId="7" fillId="0" borderId="1" xfId="1" applyFont="1" applyFill="1" applyBorder="1" applyAlignment="1"/>
    <xf numFmtId="164" fontId="6" fillId="4" borderId="1" xfId="1" applyFont="1" applyFill="1" applyBorder="1" applyAlignment="1"/>
    <xf numFmtId="9" fontId="7" fillId="0" borderId="1" xfId="2" applyFont="1" applyFill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164" fontId="6" fillId="2" borderId="1" xfId="1" applyFont="1" applyFill="1" applyBorder="1" applyAlignment="1"/>
    <xf numFmtId="164" fontId="7" fillId="4" borderId="1" xfId="1" applyFont="1" applyFill="1" applyBorder="1" applyAlignment="1"/>
    <xf numFmtId="38" fontId="7" fillId="0" borderId="0" xfId="0" applyNumberFormat="1" applyFont="1"/>
    <xf numFmtId="164" fontId="7" fillId="0" borderId="0" xfId="1" applyFont="1" applyBorder="1" applyAlignment="1"/>
    <xf numFmtId="164" fontId="6" fillId="0" borderId="1" xfId="0" applyNumberFormat="1" applyFont="1" applyBorder="1"/>
    <xf numFmtId="38" fontId="6" fillId="0" borderId="1" xfId="1" applyNumberFormat="1" applyFont="1" applyFill="1" applyBorder="1" applyAlignment="1"/>
    <xf numFmtId="38" fontId="6" fillId="2" borderId="1" xfId="0" applyNumberFormat="1" applyFont="1" applyFill="1" applyBorder="1"/>
    <xf numFmtId="165" fontId="7" fillId="0" borderId="1" xfId="2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/>
    <xf numFmtId="0" fontId="12" fillId="2" borderId="1" xfId="0" applyFont="1" applyFill="1" applyBorder="1" applyAlignment="1">
      <alignment horizontal="center"/>
    </xf>
    <xf numFmtId="164" fontId="12" fillId="4" borderId="1" xfId="1" applyFont="1" applyFill="1" applyBorder="1" applyAlignment="1"/>
    <xf numFmtId="164" fontId="12" fillId="0" borderId="0" xfId="1" applyFont="1" applyBorder="1" applyAlignment="1"/>
    <xf numFmtId="9" fontId="12" fillId="0" borderId="1" xfId="2" applyFont="1" applyBorder="1" applyAlignment="1">
      <alignment horizontal="center" vertical="center"/>
    </xf>
    <xf numFmtId="164" fontId="12" fillId="2" borderId="1" xfId="1" applyFont="1" applyFill="1" applyBorder="1" applyAlignment="1"/>
    <xf numFmtId="164" fontId="12" fillId="0" borderId="0" xfId="0" applyNumberFormat="1" applyFont="1" applyAlignment="1">
      <alignment horizontal="center"/>
    </xf>
    <xf numFmtId="164" fontId="5" fillId="4" borderId="1" xfId="1" applyFont="1" applyFill="1" applyBorder="1" applyAlignment="1"/>
    <xf numFmtId="165" fontId="12" fillId="4" borderId="1" xfId="2" applyNumberFormat="1" applyFont="1" applyFill="1" applyBorder="1" applyAlignment="1"/>
    <xf numFmtId="38" fontId="5" fillId="0" borderId="0" xfId="0" applyNumberFormat="1" applyFont="1"/>
    <xf numFmtId="164" fontId="5" fillId="0" borderId="0" xfId="1" applyFont="1" applyBorder="1" applyAlignment="1"/>
    <xf numFmtId="164" fontId="3" fillId="0" borderId="1" xfId="1" applyFont="1" applyFill="1" applyBorder="1" applyAlignment="1">
      <alignment vertical="center"/>
    </xf>
    <xf numFmtId="164" fontId="5" fillId="0" borderId="1" xfId="1" applyFont="1" applyFill="1" applyBorder="1" applyAlignment="1">
      <alignment vertical="center"/>
    </xf>
    <xf numFmtId="164" fontId="7" fillId="0" borderId="1" xfId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13" fillId="0" borderId="0" xfId="0" applyFont="1"/>
    <xf numFmtId="0" fontId="14" fillId="2" borderId="1" xfId="0" applyFont="1" applyFill="1" applyBorder="1" applyAlignment="1">
      <alignment horizontal="center"/>
    </xf>
    <xf numFmtId="164" fontId="13" fillId="0" borderId="1" xfId="1" applyFont="1" applyFill="1" applyBorder="1" applyAlignment="1"/>
    <xf numFmtId="164" fontId="14" fillId="4" borderId="1" xfId="1" applyFont="1" applyFill="1" applyBorder="1" applyAlignment="1"/>
    <xf numFmtId="164" fontId="14" fillId="0" borderId="0" xfId="1" applyFont="1" applyBorder="1" applyAlignment="1"/>
    <xf numFmtId="9" fontId="13" fillId="0" borderId="1" xfId="2" applyFont="1" applyFill="1" applyBorder="1" applyAlignment="1">
      <alignment horizontal="center" vertical="center"/>
    </xf>
    <xf numFmtId="9" fontId="14" fillId="0" borderId="1" xfId="2" applyFont="1" applyBorder="1" applyAlignment="1">
      <alignment horizontal="center" vertical="center"/>
    </xf>
    <xf numFmtId="164" fontId="14" fillId="2" borderId="1" xfId="1" applyFont="1" applyFill="1" applyBorder="1" applyAlignment="1"/>
    <xf numFmtId="164" fontId="14" fillId="0" borderId="0" xfId="0" applyNumberFormat="1" applyFont="1" applyAlignment="1">
      <alignment horizontal="center"/>
    </xf>
    <xf numFmtId="164" fontId="13" fillId="4" borderId="1" xfId="1" applyFont="1" applyFill="1" applyBorder="1" applyAlignment="1"/>
    <xf numFmtId="165" fontId="13" fillId="0" borderId="1" xfId="2" applyNumberFormat="1" applyFont="1" applyFill="1" applyBorder="1" applyAlignment="1"/>
    <xf numFmtId="165" fontId="14" fillId="4" borderId="1" xfId="2" applyNumberFormat="1" applyFont="1" applyFill="1" applyBorder="1" applyAlignment="1"/>
    <xf numFmtId="38" fontId="13" fillId="0" borderId="0" xfId="0" applyNumberFormat="1" applyFont="1"/>
    <xf numFmtId="164" fontId="13" fillId="0" borderId="0" xfId="1" applyFont="1" applyBorder="1" applyAlignment="1"/>
    <xf numFmtId="164" fontId="13" fillId="0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9" fontId="7" fillId="0" borderId="1" xfId="2" applyNumberFormat="1" applyFont="1" applyFill="1" applyBorder="1" applyAlignment="1"/>
    <xf numFmtId="9" fontId="6" fillId="0" borderId="1" xfId="2" applyNumberFormat="1" applyFont="1" applyBorder="1" applyAlignment="1"/>
    <xf numFmtId="9" fontId="6" fillId="4" borderId="1" xfId="2" applyNumberFormat="1" applyFont="1" applyFill="1" applyBorder="1" applyAlignment="1"/>
  </cellXfs>
  <cellStyles count="4">
    <cellStyle name="Comma [0]" xfId="1" builtinId="6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FF"/>
      <color rgb="FFFFCCFF"/>
      <color rgb="FFFF8B8B"/>
      <color rgb="FFFF4B4B"/>
      <color rgb="FFFF99CC"/>
      <color rgb="FFA568D2"/>
      <color rgb="FFD1D5FB"/>
      <color rgb="FFFFFFD9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csa.gov.ae/ar-ae/Pages/Statistics/Statistics-by-Subject.a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workbookViewId="0">
      <selection activeCell="B21" sqref="B21"/>
    </sheetView>
  </sheetViews>
  <sheetFormatPr defaultRowHeight="15"/>
  <cols>
    <col min="1" max="1" width="35.7109375" customWidth="1"/>
    <col min="2" max="2" width="79.85546875" customWidth="1"/>
  </cols>
  <sheetData>
    <row r="1" spans="1:2" ht="15.75" thickBot="1"/>
    <row r="2" spans="1:2" ht="21.75" thickBot="1">
      <c r="A2" s="70" t="s">
        <v>38</v>
      </c>
      <c r="B2" s="71"/>
    </row>
    <row r="3" spans="1:2" ht="15.75">
      <c r="A3" s="33" t="s">
        <v>39</v>
      </c>
      <c r="B3" s="34" t="s">
        <v>58</v>
      </c>
    </row>
    <row r="4" spans="1:2" ht="15.75">
      <c r="A4" s="33" t="s">
        <v>40</v>
      </c>
      <c r="B4" s="35" t="s">
        <v>59</v>
      </c>
    </row>
    <row r="5" spans="1:2" ht="15.75">
      <c r="A5" s="33" t="s">
        <v>41</v>
      </c>
      <c r="B5" s="35" t="s">
        <v>42</v>
      </c>
    </row>
    <row r="6" spans="1:2" ht="15.75">
      <c r="A6" s="33" t="s">
        <v>43</v>
      </c>
      <c r="B6" s="35" t="s">
        <v>44</v>
      </c>
    </row>
    <row r="7" spans="1:2" ht="15.75">
      <c r="A7" s="33" t="s">
        <v>45</v>
      </c>
      <c r="B7" s="36" t="s">
        <v>46</v>
      </c>
    </row>
    <row r="8" spans="1:2" ht="15.75">
      <c r="A8" s="33" t="s">
        <v>47</v>
      </c>
      <c r="B8" s="35" t="s">
        <v>48</v>
      </c>
    </row>
    <row r="9" spans="1:2" ht="15.75">
      <c r="A9" s="33" t="s">
        <v>49</v>
      </c>
      <c r="B9" s="35" t="s">
        <v>50</v>
      </c>
    </row>
    <row r="10" spans="1:2" ht="15.75">
      <c r="A10" s="33" t="s">
        <v>51</v>
      </c>
      <c r="B10" s="35" t="s">
        <v>70</v>
      </c>
    </row>
    <row r="11" spans="1:2" ht="15.75">
      <c r="A11" s="33" t="s">
        <v>52</v>
      </c>
      <c r="B11" s="37" t="s">
        <v>80</v>
      </c>
    </row>
    <row r="12" spans="1:2" ht="15.75">
      <c r="A12" s="33" t="s">
        <v>53</v>
      </c>
      <c r="B12" s="35" t="s">
        <v>54</v>
      </c>
    </row>
    <row r="13" spans="1:2" ht="15.75">
      <c r="A13" s="33" t="s">
        <v>55</v>
      </c>
      <c r="B13" s="35" t="s">
        <v>56</v>
      </c>
    </row>
    <row r="14" spans="1:2" ht="16.5" thickBot="1">
      <c r="A14" s="38" t="s">
        <v>57</v>
      </c>
      <c r="B14" s="39" t="s">
        <v>60</v>
      </c>
    </row>
  </sheetData>
  <mergeCells count="1">
    <mergeCell ref="A2:B2"/>
  </mergeCells>
  <hyperlinks>
    <hyperlink ref="B7" r:id="rId1" display="https://fcsa.gov.ae/ar-ae/Pages/Statistics/Statistics-by-Subject.asp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C000"/>
  </sheetPr>
  <dimension ref="A1:AB81"/>
  <sheetViews>
    <sheetView tabSelected="1" topLeftCell="A54" zoomScale="80" zoomScaleNormal="80" workbookViewId="0">
      <selection activeCell="X85" sqref="X85"/>
    </sheetView>
  </sheetViews>
  <sheetFormatPr defaultColWidth="8.5703125" defaultRowHeight="14.25"/>
  <cols>
    <col min="1" max="1" width="45.28515625" style="3" bestFit="1" customWidth="1"/>
    <col min="2" max="8" width="9.85546875" style="3" customWidth="1"/>
    <col min="9" max="9" width="12.5703125" style="3" customWidth="1"/>
    <col min="10" max="22" width="9.85546875" style="3" customWidth="1"/>
    <col min="23" max="24" width="9.85546875" style="55" customWidth="1"/>
    <col min="25" max="25" width="9.85546875" style="72" customWidth="1"/>
    <col min="26" max="26" width="9.85546875" style="40" customWidth="1"/>
    <col min="27" max="27" width="9.85546875" style="3" customWidth="1"/>
    <col min="28" max="28" width="11" style="3" customWidth="1"/>
    <col min="29" max="29" width="8.5703125" style="3"/>
    <col min="30" max="30" width="17" style="3" bestFit="1" customWidth="1"/>
    <col min="31" max="31" width="18.140625" style="3" bestFit="1" customWidth="1"/>
    <col min="32" max="32" width="18.5703125" style="3" bestFit="1" customWidth="1"/>
    <col min="33" max="33" width="18" style="3" bestFit="1" customWidth="1"/>
    <col min="34" max="34" width="17.85546875" style="3" bestFit="1" customWidth="1"/>
    <col min="35" max="35" width="15.5703125" style="3" customWidth="1"/>
    <col min="36" max="36" width="19" style="3" bestFit="1" customWidth="1"/>
    <col min="37" max="37" width="8.7109375" style="3" bestFit="1" customWidth="1"/>
    <col min="38" max="16384" width="8.5703125" style="3"/>
  </cols>
  <sheetData>
    <row r="1" spans="1:28" ht="15.75" thickBot="1">
      <c r="A1" s="2" t="s">
        <v>24</v>
      </c>
    </row>
    <row r="3" spans="1:28" ht="15">
      <c r="A3" s="4" t="s">
        <v>11</v>
      </c>
    </row>
    <row r="4" spans="1:28" ht="15">
      <c r="A4" s="5"/>
      <c r="B4" s="6">
        <v>2000</v>
      </c>
      <c r="C4" s="6">
        <v>2001</v>
      </c>
      <c r="D4" s="6">
        <v>2002</v>
      </c>
      <c r="E4" s="6">
        <v>2003</v>
      </c>
      <c r="F4" s="6">
        <v>2004</v>
      </c>
      <c r="G4" s="6">
        <v>2005</v>
      </c>
      <c r="H4" s="6">
        <v>2006</v>
      </c>
      <c r="I4" s="6">
        <v>2007</v>
      </c>
      <c r="J4" s="6">
        <v>2008</v>
      </c>
      <c r="K4" s="6">
        <v>2009</v>
      </c>
      <c r="L4" s="6">
        <v>2010</v>
      </c>
      <c r="M4" s="6">
        <v>2011</v>
      </c>
      <c r="N4" s="6">
        <v>2012</v>
      </c>
      <c r="O4" s="6">
        <v>2013</v>
      </c>
      <c r="P4" s="6">
        <v>2014</v>
      </c>
      <c r="Q4" s="6">
        <v>2015</v>
      </c>
      <c r="R4" s="6">
        <v>2016</v>
      </c>
      <c r="S4" s="6">
        <v>2017</v>
      </c>
      <c r="T4" s="6">
        <v>2018</v>
      </c>
      <c r="U4" s="6">
        <v>2019</v>
      </c>
      <c r="V4" s="6">
        <v>2020</v>
      </c>
      <c r="W4" s="56">
        <v>2021</v>
      </c>
      <c r="X4" s="56">
        <v>2022</v>
      </c>
      <c r="Y4" s="73">
        <v>2023</v>
      </c>
      <c r="Z4" s="41">
        <v>2024</v>
      </c>
      <c r="AA4" s="41" t="s">
        <v>0</v>
      </c>
    </row>
    <row r="5" spans="1:28" ht="15">
      <c r="A5" s="7" t="s">
        <v>12</v>
      </c>
      <c r="B5" s="8">
        <v>157</v>
      </c>
      <c r="C5" s="9">
        <v>131</v>
      </c>
      <c r="D5" s="9">
        <v>211</v>
      </c>
      <c r="E5" s="9">
        <v>433</v>
      </c>
      <c r="F5" s="9">
        <v>491</v>
      </c>
      <c r="G5" s="9">
        <v>704</v>
      </c>
      <c r="H5" s="8">
        <v>955</v>
      </c>
      <c r="I5" s="8">
        <v>1189</v>
      </c>
      <c r="J5" s="8">
        <v>1334</v>
      </c>
      <c r="K5" s="8">
        <v>1132</v>
      </c>
      <c r="L5" s="8">
        <v>1288</v>
      </c>
      <c r="M5" s="8">
        <v>1351</v>
      </c>
      <c r="N5" s="8">
        <v>1351</v>
      </c>
      <c r="O5" s="8">
        <v>1423</v>
      </c>
      <c r="P5" s="8">
        <v>1469</v>
      </c>
      <c r="Q5" s="8">
        <v>1749</v>
      </c>
      <c r="R5" s="8">
        <v>1697</v>
      </c>
      <c r="S5" s="8">
        <v>1797</v>
      </c>
      <c r="T5" s="8">
        <v>1782</v>
      </c>
      <c r="U5" s="9">
        <v>1892</v>
      </c>
      <c r="V5" s="9">
        <v>1907</v>
      </c>
      <c r="W5" s="9">
        <v>2424</v>
      </c>
      <c r="X5" s="9">
        <v>2845</v>
      </c>
      <c r="Y5" s="74">
        <v>3403</v>
      </c>
      <c r="Z5" s="42">
        <v>3598</v>
      </c>
      <c r="AA5" s="50">
        <f>SUM(B5:Z5)</f>
        <v>36713</v>
      </c>
    </row>
    <row r="6" spans="1:28" ht="15">
      <c r="A6" s="7" t="s">
        <v>13</v>
      </c>
      <c r="B6" s="8"/>
      <c r="C6" s="8"/>
      <c r="D6" s="8"/>
      <c r="E6" s="8"/>
      <c r="F6" s="8"/>
      <c r="G6" s="8"/>
      <c r="H6" s="8"/>
      <c r="I6" s="8"/>
      <c r="J6" s="8">
        <v>2</v>
      </c>
      <c r="K6" s="8">
        <v>1</v>
      </c>
      <c r="L6" s="8"/>
      <c r="M6" s="8"/>
      <c r="N6" s="8"/>
      <c r="O6" s="8">
        <v>2</v>
      </c>
      <c r="P6" s="8">
        <v>2</v>
      </c>
      <c r="Q6" s="8">
        <v>2</v>
      </c>
      <c r="R6" s="8">
        <v>11</v>
      </c>
      <c r="S6" s="8">
        <v>17</v>
      </c>
      <c r="T6" s="8">
        <v>13</v>
      </c>
      <c r="U6" s="8">
        <v>10</v>
      </c>
      <c r="V6" s="8">
        <v>9</v>
      </c>
      <c r="W6" s="9">
        <v>5</v>
      </c>
      <c r="X6" s="9">
        <v>13</v>
      </c>
      <c r="Y6" s="74">
        <v>12</v>
      </c>
      <c r="Z6" s="42">
        <v>24</v>
      </c>
      <c r="AA6" s="50">
        <f>SUM(B6:Z6)</f>
        <v>123</v>
      </c>
    </row>
    <row r="7" spans="1:28" ht="15">
      <c r="A7" s="10" t="s">
        <v>16</v>
      </c>
      <c r="B7" s="11">
        <v>157</v>
      </c>
      <c r="C7" s="11">
        <v>131</v>
      </c>
      <c r="D7" s="11">
        <v>211</v>
      </c>
      <c r="E7" s="11">
        <v>433</v>
      </c>
      <c r="F7" s="11">
        <v>491</v>
      </c>
      <c r="G7" s="11">
        <v>704</v>
      </c>
      <c r="H7" s="11">
        <v>955</v>
      </c>
      <c r="I7" s="11">
        <v>1189</v>
      </c>
      <c r="J7" s="11">
        <v>1336</v>
      </c>
      <c r="K7" s="11">
        <v>1133</v>
      </c>
      <c r="L7" s="11">
        <v>1288</v>
      </c>
      <c r="M7" s="11">
        <v>1351</v>
      </c>
      <c r="N7" s="11">
        <v>1351</v>
      </c>
      <c r="O7" s="11">
        <v>1425</v>
      </c>
      <c r="P7" s="11">
        <v>1471</v>
      </c>
      <c r="Q7" s="11">
        <v>1751</v>
      </c>
      <c r="R7" s="11">
        <v>1708</v>
      </c>
      <c r="S7" s="11">
        <v>1814</v>
      </c>
      <c r="T7" s="11">
        <v>1795</v>
      </c>
      <c r="U7" s="11">
        <v>1902</v>
      </c>
      <c r="V7" s="11">
        <v>1916</v>
      </c>
      <c r="W7" s="57">
        <v>2429</v>
      </c>
      <c r="X7" s="57">
        <v>2858</v>
      </c>
      <c r="Y7" s="75">
        <v>3415</v>
      </c>
      <c r="Z7" s="43">
        <v>3622</v>
      </c>
      <c r="AA7" s="50">
        <f>SUM(B7:Z7)</f>
        <v>36836</v>
      </c>
    </row>
    <row r="9" spans="1:28" ht="15">
      <c r="A9" s="4" t="s">
        <v>3</v>
      </c>
    </row>
    <row r="10" spans="1:28" ht="15">
      <c r="A10" s="5"/>
      <c r="B10" s="6">
        <v>2000</v>
      </c>
      <c r="C10" s="6">
        <v>2001</v>
      </c>
      <c r="D10" s="6">
        <v>2002</v>
      </c>
      <c r="E10" s="6">
        <v>2003</v>
      </c>
      <c r="F10" s="6">
        <v>2004</v>
      </c>
      <c r="G10" s="6">
        <v>2005</v>
      </c>
      <c r="H10" s="6">
        <v>2006</v>
      </c>
      <c r="I10" s="6">
        <v>2007</v>
      </c>
      <c r="J10" s="6">
        <v>2008</v>
      </c>
      <c r="K10" s="6">
        <v>2009</v>
      </c>
      <c r="L10" s="6">
        <v>2010</v>
      </c>
      <c r="M10" s="6">
        <v>2011</v>
      </c>
      <c r="N10" s="6">
        <v>2012</v>
      </c>
      <c r="O10" s="6">
        <v>2013</v>
      </c>
      <c r="P10" s="6">
        <v>2014</v>
      </c>
      <c r="Q10" s="6">
        <v>2015</v>
      </c>
      <c r="R10" s="6">
        <v>2016</v>
      </c>
      <c r="S10" s="6">
        <v>2017</v>
      </c>
      <c r="T10" s="6">
        <v>2018</v>
      </c>
      <c r="U10" s="6">
        <v>2019</v>
      </c>
      <c r="V10" s="6">
        <v>2020</v>
      </c>
      <c r="W10" s="56">
        <v>2021</v>
      </c>
      <c r="X10" s="56">
        <v>2022</v>
      </c>
      <c r="Y10" s="73">
        <v>2023</v>
      </c>
      <c r="Z10" s="41">
        <v>2024</v>
      </c>
      <c r="AA10" s="41" t="s">
        <v>0</v>
      </c>
    </row>
    <row r="11" spans="1:28" ht="15">
      <c r="A11" s="7" t="s">
        <v>21</v>
      </c>
      <c r="B11" s="8">
        <v>63</v>
      </c>
      <c r="C11" s="9">
        <v>117</v>
      </c>
      <c r="D11" s="9">
        <v>189</v>
      </c>
      <c r="E11" s="9">
        <v>365</v>
      </c>
      <c r="F11" s="9">
        <v>429</v>
      </c>
      <c r="G11" s="9">
        <v>611</v>
      </c>
      <c r="H11" s="8">
        <v>845</v>
      </c>
      <c r="I11" s="8">
        <v>1064</v>
      </c>
      <c r="J11" s="8">
        <v>1208</v>
      </c>
      <c r="K11" s="8">
        <v>1028</v>
      </c>
      <c r="L11" s="8">
        <v>1172</v>
      </c>
      <c r="M11" s="8">
        <v>1241</v>
      </c>
      <c r="N11" s="8">
        <v>1254</v>
      </c>
      <c r="O11" s="8">
        <v>1335</v>
      </c>
      <c r="P11" s="8">
        <v>1385</v>
      </c>
      <c r="Q11" s="8">
        <v>1657</v>
      </c>
      <c r="R11" s="8">
        <v>1564</v>
      </c>
      <c r="S11" s="8">
        <v>1692</v>
      </c>
      <c r="T11" s="8">
        <v>1670</v>
      </c>
      <c r="U11" s="9">
        <v>1796</v>
      </c>
      <c r="V11" s="9">
        <v>1802</v>
      </c>
      <c r="W11" s="9">
        <v>2241</v>
      </c>
      <c r="X11" s="9">
        <v>2623</v>
      </c>
      <c r="Y11" s="74">
        <v>3085</v>
      </c>
      <c r="Z11" s="42">
        <v>3184</v>
      </c>
      <c r="AA11" s="50">
        <f>SUM(B11:Z11)</f>
        <v>33620</v>
      </c>
    </row>
    <row r="12" spans="1:28" ht="15">
      <c r="A12" s="7" t="s">
        <v>22</v>
      </c>
      <c r="B12" s="8">
        <v>94</v>
      </c>
      <c r="C12" s="8">
        <v>14</v>
      </c>
      <c r="D12" s="8">
        <v>22</v>
      </c>
      <c r="E12" s="8">
        <v>68</v>
      </c>
      <c r="F12" s="8">
        <v>62</v>
      </c>
      <c r="G12" s="8">
        <v>93</v>
      </c>
      <c r="H12" s="8">
        <v>110</v>
      </c>
      <c r="I12" s="8">
        <v>125</v>
      </c>
      <c r="J12" s="8">
        <v>128</v>
      </c>
      <c r="K12" s="8">
        <v>105</v>
      </c>
      <c r="L12" s="8">
        <v>116</v>
      </c>
      <c r="M12" s="8">
        <v>110</v>
      </c>
      <c r="N12" s="8">
        <v>97</v>
      </c>
      <c r="O12" s="8">
        <v>90</v>
      </c>
      <c r="P12" s="8">
        <v>86</v>
      </c>
      <c r="Q12" s="8">
        <v>94</v>
      </c>
      <c r="R12" s="8">
        <v>144</v>
      </c>
      <c r="S12" s="8">
        <v>122</v>
      </c>
      <c r="T12" s="8">
        <v>125</v>
      </c>
      <c r="U12" s="8">
        <v>106</v>
      </c>
      <c r="V12" s="8">
        <v>114</v>
      </c>
      <c r="W12" s="9">
        <v>188</v>
      </c>
      <c r="X12" s="9">
        <v>235</v>
      </c>
      <c r="Y12" s="74">
        <v>330</v>
      </c>
      <c r="Z12" s="42">
        <v>438</v>
      </c>
      <c r="AA12" s="50">
        <f>SUM(B12:Z12)</f>
        <v>3216</v>
      </c>
    </row>
    <row r="13" spans="1:28" ht="15">
      <c r="A13" s="10" t="s">
        <v>1</v>
      </c>
      <c r="B13" s="11">
        <f t="shared" ref="B13:V13" si="0">B11+B12</f>
        <v>157</v>
      </c>
      <c r="C13" s="11">
        <f t="shared" si="0"/>
        <v>131</v>
      </c>
      <c r="D13" s="11">
        <f t="shared" si="0"/>
        <v>211</v>
      </c>
      <c r="E13" s="11">
        <f t="shared" si="0"/>
        <v>433</v>
      </c>
      <c r="F13" s="11">
        <f t="shared" si="0"/>
        <v>491</v>
      </c>
      <c r="G13" s="11">
        <f t="shared" si="0"/>
        <v>704</v>
      </c>
      <c r="H13" s="11">
        <f t="shared" si="0"/>
        <v>955</v>
      </c>
      <c r="I13" s="11">
        <f t="shared" si="0"/>
        <v>1189</v>
      </c>
      <c r="J13" s="11">
        <f t="shared" si="0"/>
        <v>1336</v>
      </c>
      <c r="K13" s="11">
        <f t="shared" si="0"/>
        <v>1133</v>
      </c>
      <c r="L13" s="11">
        <f t="shared" si="0"/>
        <v>1288</v>
      </c>
      <c r="M13" s="11">
        <f t="shared" si="0"/>
        <v>1351</v>
      </c>
      <c r="N13" s="11">
        <f t="shared" si="0"/>
        <v>1351</v>
      </c>
      <c r="O13" s="11">
        <f t="shared" si="0"/>
        <v>1425</v>
      </c>
      <c r="P13" s="11">
        <f t="shared" si="0"/>
        <v>1471</v>
      </c>
      <c r="Q13" s="11">
        <f t="shared" si="0"/>
        <v>1751</v>
      </c>
      <c r="R13" s="11">
        <f t="shared" si="0"/>
        <v>1708</v>
      </c>
      <c r="S13" s="11">
        <f t="shared" si="0"/>
        <v>1814</v>
      </c>
      <c r="T13" s="11">
        <f t="shared" si="0"/>
        <v>1795</v>
      </c>
      <c r="U13" s="11">
        <f t="shared" si="0"/>
        <v>1902</v>
      </c>
      <c r="V13" s="11">
        <f t="shared" si="0"/>
        <v>1916</v>
      </c>
      <c r="W13" s="57">
        <f t="shared" ref="W13:Z13" si="1">W11+W12</f>
        <v>2429</v>
      </c>
      <c r="X13" s="57">
        <f t="shared" si="1"/>
        <v>2858</v>
      </c>
      <c r="Y13" s="75">
        <f t="shared" si="1"/>
        <v>3415</v>
      </c>
      <c r="Z13" s="43">
        <f t="shared" si="1"/>
        <v>3622</v>
      </c>
      <c r="AA13" s="43">
        <f>AA11+AA12</f>
        <v>36836</v>
      </c>
    </row>
    <row r="14" spans="1:28" ht="15"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4"/>
      <c r="W14" s="58"/>
      <c r="X14" s="58"/>
      <c r="Y14" s="76"/>
      <c r="Z14" s="14"/>
      <c r="AA14" s="14"/>
      <c r="AB14" s="15"/>
    </row>
    <row r="15" spans="1:28" ht="15">
      <c r="A15" s="4" t="s">
        <v>67</v>
      </c>
    </row>
    <row r="16" spans="1:28" ht="15">
      <c r="A16" s="5"/>
      <c r="B16" s="6">
        <v>2000</v>
      </c>
      <c r="C16" s="6">
        <v>2001</v>
      </c>
      <c r="D16" s="6">
        <v>2002</v>
      </c>
      <c r="E16" s="6">
        <v>2003</v>
      </c>
      <c r="F16" s="6">
        <v>2004</v>
      </c>
      <c r="G16" s="6">
        <v>2005</v>
      </c>
      <c r="H16" s="6">
        <v>2006</v>
      </c>
      <c r="I16" s="6">
        <v>2007</v>
      </c>
      <c r="J16" s="6">
        <v>2008</v>
      </c>
      <c r="K16" s="6">
        <v>2009</v>
      </c>
      <c r="L16" s="6">
        <v>2010</v>
      </c>
      <c r="M16" s="6">
        <v>2011</v>
      </c>
      <c r="N16" s="6">
        <v>2012</v>
      </c>
      <c r="O16" s="6">
        <v>2013</v>
      </c>
      <c r="P16" s="6">
        <v>2014</v>
      </c>
      <c r="Q16" s="6">
        <v>2015</v>
      </c>
      <c r="R16" s="6">
        <v>2016</v>
      </c>
      <c r="S16" s="6">
        <v>2017</v>
      </c>
      <c r="T16" s="6">
        <v>2018</v>
      </c>
      <c r="U16" s="6">
        <v>2019</v>
      </c>
      <c r="V16" s="6">
        <v>2020</v>
      </c>
      <c r="W16" s="56">
        <v>2021</v>
      </c>
      <c r="X16" s="56">
        <v>2022</v>
      </c>
      <c r="Y16" s="73">
        <v>2023</v>
      </c>
      <c r="Z16" s="41">
        <v>2024</v>
      </c>
      <c r="AA16" s="41" t="s">
        <v>0</v>
      </c>
    </row>
    <row r="17" spans="1:27" ht="15">
      <c r="A17" s="7" t="s">
        <v>10</v>
      </c>
      <c r="B17" s="16">
        <v>8.3333333333333329E-2</v>
      </c>
      <c r="C17" s="17">
        <v>0.12977099236641221</v>
      </c>
      <c r="D17" s="17">
        <v>0.1895734597156398</v>
      </c>
      <c r="E17" s="17">
        <v>0.14087759815242495</v>
      </c>
      <c r="F17" s="17">
        <v>0.164969450101833</v>
      </c>
      <c r="G17" s="17">
        <v>0.16193181818181818</v>
      </c>
      <c r="H17" s="16">
        <v>0.16125654450261781</v>
      </c>
      <c r="I17" s="16">
        <v>0.13708999158957108</v>
      </c>
      <c r="J17" s="16">
        <v>0.15943113772455089</v>
      </c>
      <c r="K17" s="16">
        <v>0.21731448763250882</v>
      </c>
      <c r="L17" s="16">
        <v>0.13219284603421461</v>
      </c>
      <c r="M17" s="16">
        <v>0.10163204747774481</v>
      </c>
      <c r="N17" s="16">
        <v>0.1111111111111111</v>
      </c>
      <c r="O17" s="16">
        <v>9.7439544807965864E-2</v>
      </c>
      <c r="P17" s="16">
        <v>0.11888111888111888</v>
      </c>
      <c r="Q17" s="16">
        <v>0.12165308498253784</v>
      </c>
      <c r="R17" s="16">
        <v>0.10971973762671437</v>
      </c>
      <c r="S17" s="16">
        <v>0.11463550361713967</v>
      </c>
      <c r="T17" s="16">
        <v>0.10972850678733032</v>
      </c>
      <c r="U17" s="17">
        <v>0.10851063829787234</v>
      </c>
      <c r="V17" s="17">
        <v>0.12249322493224932</v>
      </c>
      <c r="W17" s="17">
        <v>0.14348249027237353</v>
      </c>
      <c r="X17" s="17">
        <v>0.11264685556323428</v>
      </c>
      <c r="Y17" s="77">
        <v>0.10344827586206896</v>
      </c>
      <c r="Z17" s="44">
        <v>0.10578568983224923</v>
      </c>
      <c r="AA17" s="44">
        <v>0.12799155326137962</v>
      </c>
    </row>
    <row r="18" spans="1:27" ht="15">
      <c r="A18" s="7" t="s">
        <v>4</v>
      </c>
      <c r="B18" s="16">
        <v>0.30555555555555558</v>
      </c>
      <c r="C18" s="17">
        <v>0.3282442748091603</v>
      </c>
      <c r="D18" s="17">
        <v>0.18483412322274881</v>
      </c>
      <c r="E18" s="17">
        <v>0.26558891454965355</v>
      </c>
      <c r="F18" s="17">
        <v>0.23421588594704684</v>
      </c>
      <c r="G18" s="17">
        <v>0.27982954545454547</v>
      </c>
      <c r="H18" s="16">
        <v>0.25968586387434556</v>
      </c>
      <c r="I18" s="16">
        <v>0.2867956265769554</v>
      </c>
      <c r="J18" s="16">
        <v>0.28143712574850299</v>
      </c>
      <c r="K18" s="16">
        <v>0.25176678445229683</v>
      </c>
      <c r="L18" s="16">
        <v>0.2986003110419907</v>
      </c>
      <c r="M18" s="16">
        <v>0.32863501483679525</v>
      </c>
      <c r="N18" s="16">
        <v>0.33555555555555555</v>
      </c>
      <c r="O18" s="16">
        <v>0.33285917496443812</v>
      </c>
      <c r="P18" s="16">
        <v>0.28741258741258741</v>
      </c>
      <c r="Q18" s="16">
        <v>0.33410942956926659</v>
      </c>
      <c r="R18" s="16">
        <v>0.31365533691115088</v>
      </c>
      <c r="S18" s="16">
        <v>0.34056761268781305</v>
      </c>
      <c r="T18" s="16">
        <v>0.28676470588235292</v>
      </c>
      <c r="U18" s="17">
        <v>0.28138297872340423</v>
      </c>
      <c r="V18" s="17">
        <v>0.25907859078590784</v>
      </c>
      <c r="W18" s="17">
        <v>0.23540856031128404</v>
      </c>
      <c r="X18" s="17">
        <v>0.23289564616447822</v>
      </c>
      <c r="Y18" s="77">
        <v>0.22614274258219727</v>
      </c>
      <c r="Z18" s="44">
        <v>0.26018486819582337</v>
      </c>
      <c r="AA18" s="44">
        <v>0.29293758798686065</v>
      </c>
    </row>
    <row r="19" spans="1:27" ht="15">
      <c r="A19" s="7" t="s">
        <v>5</v>
      </c>
      <c r="B19" s="16">
        <v>6.9444444444444448E-2</v>
      </c>
      <c r="C19" s="16">
        <v>3.8167938931297711E-2</v>
      </c>
      <c r="D19" s="16">
        <v>2.843601895734597E-2</v>
      </c>
      <c r="E19" s="16">
        <v>5.5427251732101619E-2</v>
      </c>
      <c r="F19" s="16">
        <v>2.2403258655804479E-2</v>
      </c>
      <c r="G19" s="16">
        <v>2.9829545454545456E-2</v>
      </c>
      <c r="H19" s="16">
        <v>2.3036649214659685E-2</v>
      </c>
      <c r="I19" s="16">
        <v>3.1118587047939444E-2</v>
      </c>
      <c r="J19" s="16">
        <v>3.8173652694610781E-2</v>
      </c>
      <c r="K19" s="16">
        <v>2.6501766784452298E-2</v>
      </c>
      <c r="L19" s="16">
        <v>3.110419906687403E-2</v>
      </c>
      <c r="M19" s="16">
        <v>3.2640949554896145E-2</v>
      </c>
      <c r="N19" s="16">
        <v>3.111111111111111E-2</v>
      </c>
      <c r="O19" s="16">
        <v>3.4139402560455195E-2</v>
      </c>
      <c r="P19" s="16">
        <v>3.4265734265734267E-2</v>
      </c>
      <c r="Q19" s="16">
        <v>2.9685681024447033E-2</v>
      </c>
      <c r="R19" s="16">
        <v>2.6237328562909959E-2</v>
      </c>
      <c r="S19" s="16">
        <v>3.1163049526989426E-2</v>
      </c>
      <c r="T19" s="16">
        <v>4.3552036199095021E-2</v>
      </c>
      <c r="U19" s="16">
        <v>4.5212765957446811E-2</v>
      </c>
      <c r="V19" s="16">
        <v>3.6314363143631435E-2</v>
      </c>
      <c r="W19" s="17">
        <v>2.3346303501945526E-2</v>
      </c>
      <c r="X19" s="17">
        <v>3.1789910158949553E-2</v>
      </c>
      <c r="Y19" s="77">
        <v>2.846832397754611E-2</v>
      </c>
      <c r="Z19" s="44">
        <v>4.0397124272509417E-2</v>
      </c>
      <c r="AA19" s="44">
        <v>3.2848427968090101E-2</v>
      </c>
    </row>
    <row r="20" spans="1:27" ht="15">
      <c r="A20" s="7" t="s">
        <v>6</v>
      </c>
      <c r="B20" s="16">
        <v>0.27777777777777779</v>
      </c>
      <c r="C20" s="17">
        <v>0.27480916030534353</v>
      </c>
      <c r="D20" s="17">
        <v>0.27014218009478674</v>
      </c>
      <c r="E20" s="17">
        <v>0.29792147806004621</v>
      </c>
      <c r="F20" s="17">
        <v>0.26069246435845211</v>
      </c>
      <c r="G20" s="17">
        <v>0.24857954545454544</v>
      </c>
      <c r="H20" s="16">
        <v>0.24921465968586387</v>
      </c>
      <c r="I20" s="16">
        <v>0.25735912531539107</v>
      </c>
      <c r="J20" s="16">
        <v>0.22455089820359281</v>
      </c>
      <c r="K20" s="16">
        <v>0.2332155477031802</v>
      </c>
      <c r="L20" s="16">
        <v>0.2177293934681182</v>
      </c>
      <c r="M20" s="16">
        <v>0.23664688427299704</v>
      </c>
      <c r="N20" s="16">
        <v>0.23703703703703705</v>
      </c>
      <c r="O20" s="16">
        <v>0.25177809388335703</v>
      </c>
      <c r="P20" s="16">
        <v>0.23286713286713287</v>
      </c>
      <c r="Q20" s="16">
        <v>0.24155995343422584</v>
      </c>
      <c r="R20" s="16">
        <v>0.28861061419200956</v>
      </c>
      <c r="S20" s="16">
        <v>0.26321647189760711</v>
      </c>
      <c r="T20" s="16">
        <v>0.25791855203619912</v>
      </c>
      <c r="U20" s="17">
        <v>0.22925531914893618</v>
      </c>
      <c r="V20" s="17">
        <v>0.216260162601626</v>
      </c>
      <c r="W20" s="17">
        <v>0.22081712062256809</v>
      </c>
      <c r="X20" s="17">
        <v>0.22667588113337941</v>
      </c>
      <c r="Y20" s="77">
        <v>0.28388131515637532</v>
      </c>
      <c r="Z20" s="44">
        <v>0.20849024306744265</v>
      </c>
      <c r="AA20" s="44">
        <v>0.24546378851869233</v>
      </c>
    </row>
    <row r="21" spans="1:27" ht="15">
      <c r="A21" s="7" t="s">
        <v>7</v>
      </c>
      <c r="B21" s="16">
        <v>0.18055555555555555</v>
      </c>
      <c r="C21" s="17">
        <v>0.15267175572519084</v>
      </c>
      <c r="D21" s="17">
        <v>0.22274881516587677</v>
      </c>
      <c r="E21" s="17">
        <v>0.12933025404157045</v>
      </c>
      <c r="F21" s="17">
        <v>0.18126272912423624</v>
      </c>
      <c r="G21" s="17">
        <v>0.19176136363636365</v>
      </c>
      <c r="H21" s="16">
        <v>0.19162303664921465</v>
      </c>
      <c r="I21" s="16">
        <v>0.1631623212783852</v>
      </c>
      <c r="J21" s="16">
        <v>0.15119760479041916</v>
      </c>
      <c r="K21" s="16">
        <v>0.11130742049469965</v>
      </c>
      <c r="L21" s="16">
        <v>0.19206842923794712</v>
      </c>
      <c r="M21" s="16">
        <v>0.11498516320474778</v>
      </c>
      <c r="N21" s="16">
        <v>0.10888888888888888</v>
      </c>
      <c r="O21" s="16">
        <v>0.11450924608819346</v>
      </c>
      <c r="P21" s="16">
        <v>0.14615384615384616</v>
      </c>
      <c r="Q21" s="16">
        <v>0.12630966239813737</v>
      </c>
      <c r="R21" s="16">
        <v>0.11866428145497913</v>
      </c>
      <c r="S21" s="16">
        <v>0.12131329994435169</v>
      </c>
      <c r="T21" s="16">
        <v>0.16063348416289594</v>
      </c>
      <c r="U21" s="17">
        <v>0.20053191489361702</v>
      </c>
      <c r="V21" s="17">
        <v>0.22493224932249323</v>
      </c>
      <c r="W21" s="17">
        <v>0.22714007782101167</v>
      </c>
      <c r="X21" s="17">
        <v>0.25846579129232894</v>
      </c>
      <c r="Y21" s="77">
        <v>0.25140336808340014</v>
      </c>
      <c r="Z21" s="44">
        <v>0.17494008901061281</v>
      </c>
      <c r="AA21" s="44">
        <v>0.15794619114656655</v>
      </c>
    </row>
    <row r="22" spans="1:27" ht="15">
      <c r="A22" s="7" t="s">
        <v>8</v>
      </c>
      <c r="B22" s="16">
        <v>2.7777777777777776E-2</v>
      </c>
      <c r="C22" s="17">
        <v>5.3435114503816793E-2</v>
      </c>
      <c r="D22" s="17">
        <v>5.2132701421800945E-2</v>
      </c>
      <c r="E22" s="17">
        <v>3.695150115473441E-2</v>
      </c>
      <c r="F22" s="17">
        <v>5.4989816700610997E-2</v>
      </c>
      <c r="G22" s="17">
        <v>4.1193181818181816E-2</v>
      </c>
      <c r="H22" s="16">
        <v>4.712041884816754E-2</v>
      </c>
      <c r="I22" s="16">
        <v>4.5416316232127836E-2</v>
      </c>
      <c r="J22" s="16">
        <v>8.1586826347305394E-2</v>
      </c>
      <c r="K22" s="16">
        <v>8.3038869257950523E-2</v>
      </c>
      <c r="L22" s="16">
        <v>7.0762052877138409E-2</v>
      </c>
      <c r="M22" s="16">
        <v>0.10163204747774481</v>
      </c>
      <c r="N22" s="16">
        <v>9.481481481481481E-2</v>
      </c>
      <c r="O22" s="16">
        <v>7.8236130867709822E-2</v>
      </c>
      <c r="P22" s="16">
        <v>6.2237762237762236E-2</v>
      </c>
      <c r="Q22" s="16">
        <v>5.471478463329453E-2</v>
      </c>
      <c r="R22" s="16">
        <v>6.1419200954084673E-2</v>
      </c>
      <c r="S22" s="16">
        <v>5.7317751808569836E-2</v>
      </c>
      <c r="T22" s="16">
        <v>4.6945701357466063E-2</v>
      </c>
      <c r="U22" s="17">
        <v>6.3297872340425526E-2</v>
      </c>
      <c r="V22" s="17">
        <v>7.1002710027100277E-2</v>
      </c>
      <c r="W22" s="17">
        <v>4.9124513618677042E-2</v>
      </c>
      <c r="X22" s="17">
        <v>4.6993780234968904E-2</v>
      </c>
      <c r="Y22" s="77">
        <v>4.3704891740176423E-2</v>
      </c>
      <c r="Z22" s="44">
        <v>5.1009928106812735E-2</v>
      </c>
      <c r="AA22" s="44">
        <v>6.3663381823869852E-2</v>
      </c>
    </row>
    <row r="23" spans="1:27" ht="15">
      <c r="A23" s="7" t="s">
        <v>9</v>
      </c>
      <c r="B23" s="16">
        <v>5.5555555555555552E-2</v>
      </c>
      <c r="C23" s="17">
        <v>2.2900763358778626E-2</v>
      </c>
      <c r="D23" s="17">
        <v>5.2132701421800945E-2</v>
      </c>
      <c r="E23" s="17">
        <v>7.3903002309468821E-2</v>
      </c>
      <c r="F23" s="17">
        <v>8.1466395112016296E-2</v>
      </c>
      <c r="G23" s="17">
        <v>4.6875E-2</v>
      </c>
      <c r="H23" s="16">
        <v>6.8062827225130892E-2</v>
      </c>
      <c r="I23" s="16">
        <v>7.9058031959629946E-2</v>
      </c>
      <c r="J23" s="16">
        <v>6.3622754491017966E-2</v>
      </c>
      <c r="K23" s="16">
        <v>7.6855123674911666E-2</v>
      </c>
      <c r="L23" s="16">
        <v>5.7542768273716953E-2</v>
      </c>
      <c r="M23" s="16">
        <v>8.3827893175074178E-2</v>
      </c>
      <c r="N23" s="16">
        <v>8.1481481481481488E-2</v>
      </c>
      <c r="O23" s="16">
        <v>9.1038406827880516E-2</v>
      </c>
      <c r="P23" s="16">
        <v>0.11818181818181818</v>
      </c>
      <c r="Q23" s="16">
        <v>9.1967403958090804E-2</v>
      </c>
      <c r="R23" s="16">
        <v>8.1693500298151464E-2</v>
      </c>
      <c r="S23" s="16">
        <v>7.178631051752922E-2</v>
      </c>
      <c r="T23" s="16">
        <v>9.4457013574660631E-2</v>
      </c>
      <c r="U23" s="17">
        <v>7.1808510638297879E-2</v>
      </c>
      <c r="V23" s="17">
        <v>6.9918699186991867E-2</v>
      </c>
      <c r="W23" s="17">
        <v>0.10068093385214008</v>
      </c>
      <c r="X23" s="17">
        <v>9.0532135452660673E-2</v>
      </c>
      <c r="Y23" s="77">
        <v>6.2951082598235772E-2</v>
      </c>
      <c r="Z23" s="44">
        <v>7.4289626840123246E-2</v>
      </c>
      <c r="AA23" s="44">
        <v>7.9149069294540908E-2</v>
      </c>
    </row>
    <row r="24" spans="1:27" ht="15">
      <c r="A24" s="7" t="s">
        <v>1</v>
      </c>
      <c r="B24" s="18">
        <v>1</v>
      </c>
      <c r="C24" s="18">
        <v>1</v>
      </c>
      <c r="D24" s="18">
        <v>1</v>
      </c>
      <c r="E24" s="18">
        <v>1</v>
      </c>
      <c r="F24" s="18">
        <v>1</v>
      </c>
      <c r="G24" s="18">
        <v>1</v>
      </c>
      <c r="H24" s="18">
        <v>1</v>
      </c>
      <c r="I24" s="18">
        <v>1</v>
      </c>
      <c r="J24" s="18">
        <v>1</v>
      </c>
      <c r="K24" s="18">
        <v>1</v>
      </c>
      <c r="L24" s="18">
        <v>1</v>
      </c>
      <c r="M24" s="18">
        <v>1</v>
      </c>
      <c r="N24" s="18">
        <v>1</v>
      </c>
      <c r="O24" s="18">
        <v>1</v>
      </c>
      <c r="P24" s="18">
        <v>1</v>
      </c>
      <c r="Q24" s="18">
        <v>1</v>
      </c>
      <c r="R24" s="18">
        <v>1</v>
      </c>
      <c r="S24" s="18">
        <v>1</v>
      </c>
      <c r="T24" s="18">
        <v>1</v>
      </c>
      <c r="U24" s="18">
        <v>1</v>
      </c>
      <c r="V24" s="18">
        <v>1</v>
      </c>
      <c r="W24" s="59">
        <v>1</v>
      </c>
      <c r="X24" s="59">
        <v>1</v>
      </c>
      <c r="Y24" s="78">
        <f>SUM(Y17:Y23)</f>
        <v>1</v>
      </c>
      <c r="Z24" s="45">
        <v>1</v>
      </c>
      <c r="AA24" s="45">
        <v>1</v>
      </c>
    </row>
    <row r="26" spans="1:27" ht="15">
      <c r="A26" s="4" t="s">
        <v>79</v>
      </c>
    </row>
    <row r="27" spans="1:27" ht="15">
      <c r="A27" s="1" t="s">
        <v>17</v>
      </c>
      <c r="B27" s="87" t="s">
        <v>74</v>
      </c>
      <c r="C27" s="88" t="s">
        <v>75</v>
      </c>
      <c r="D27" s="87" t="s">
        <v>69</v>
      </c>
      <c r="E27" s="87" t="s">
        <v>61</v>
      </c>
      <c r="F27" s="87" t="s">
        <v>76</v>
      </c>
      <c r="G27" s="87" t="s">
        <v>63</v>
      </c>
      <c r="H27" s="87" t="s">
        <v>68</v>
      </c>
      <c r="I27" s="87" t="s">
        <v>64</v>
      </c>
      <c r="J27" s="87" t="s">
        <v>62</v>
      </c>
      <c r="K27" s="87" t="s">
        <v>65</v>
      </c>
      <c r="L27" s="87" t="s">
        <v>66</v>
      </c>
      <c r="M27" s="88" t="s">
        <v>77</v>
      </c>
      <c r="N27" s="87" t="s">
        <v>78</v>
      </c>
      <c r="O27" s="87" t="s">
        <v>1</v>
      </c>
    </row>
    <row r="28" spans="1:27" ht="15">
      <c r="A28" s="19" t="s">
        <v>23</v>
      </c>
      <c r="B28" s="20">
        <v>0.32072867789125037</v>
      </c>
      <c r="C28" s="53">
        <v>7.894010488545404E-2</v>
      </c>
      <c r="D28" s="20">
        <v>5.2166712669058792E-2</v>
      </c>
      <c r="E28" s="20">
        <v>4.8302511730609989E-2</v>
      </c>
      <c r="F28" s="20">
        <v>4.8302511730609989E-2</v>
      </c>
      <c r="G28" s="20">
        <v>4.7474468672370963E-2</v>
      </c>
      <c r="H28" s="20">
        <v>4.0298095500966052E-2</v>
      </c>
      <c r="I28" s="20">
        <v>3.9746066795473364E-2</v>
      </c>
      <c r="J28" s="53">
        <v>3.7813966326248963E-2</v>
      </c>
      <c r="K28" s="20">
        <v>3.2293679271322109E-2</v>
      </c>
      <c r="L28" s="20">
        <v>2.7049406569141596E-2</v>
      </c>
      <c r="M28" s="20">
        <v>1.9597019044990338E-2</v>
      </c>
      <c r="N28" s="20">
        <v>0.20728677891250344</v>
      </c>
      <c r="O28" s="45">
        <v>1</v>
      </c>
    </row>
    <row r="30" spans="1:27" ht="15.75" thickBot="1">
      <c r="B30" s="21"/>
      <c r="C30" s="22"/>
      <c r="D30" s="22"/>
      <c r="E30" s="22"/>
      <c r="F30" s="22"/>
      <c r="G30" s="22"/>
      <c r="H30" s="22"/>
      <c r="I30" s="22"/>
      <c r="J30" s="22"/>
      <c r="K30" s="23"/>
      <c r="L30" s="22"/>
      <c r="M30" s="22"/>
      <c r="N30" s="22"/>
      <c r="O30" s="24"/>
    </row>
    <row r="31" spans="1:27" ht="15.75" thickBot="1">
      <c r="A31" s="2" t="s">
        <v>25</v>
      </c>
      <c r="B31" s="21"/>
      <c r="C31" s="22"/>
      <c r="D31" s="22"/>
      <c r="E31" s="22"/>
      <c r="F31" s="22"/>
      <c r="G31" s="22"/>
      <c r="H31" s="22"/>
      <c r="I31" s="22"/>
      <c r="J31" s="22"/>
      <c r="K31" s="23"/>
      <c r="L31" s="22"/>
      <c r="M31" s="22"/>
      <c r="N31" s="22"/>
      <c r="O31" s="24"/>
    </row>
    <row r="32" spans="1:27" ht="15">
      <c r="B32" s="21"/>
      <c r="C32" s="22"/>
      <c r="D32" s="22"/>
      <c r="E32" s="22"/>
      <c r="F32" s="22"/>
      <c r="G32" s="22"/>
      <c r="H32" s="22"/>
      <c r="I32" s="22"/>
      <c r="J32" s="22"/>
      <c r="K32" s="23"/>
      <c r="L32" s="22"/>
      <c r="M32" s="22"/>
      <c r="N32" s="22"/>
      <c r="O32" s="24"/>
    </row>
    <row r="33" spans="1:27" ht="15">
      <c r="A33" s="4" t="s">
        <v>14</v>
      </c>
    </row>
    <row r="34" spans="1:27" ht="15">
      <c r="A34" s="5"/>
      <c r="B34" s="6">
        <v>2000</v>
      </c>
      <c r="C34" s="6">
        <v>2001</v>
      </c>
      <c r="D34" s="6">
        <v>2002</v>
      </c>
      <c r="E34" s="6">
        <v>2003</v>
      </c>
      <c r="F34" s="6">
        <v>2004</v>
      </c>
      <c r="G34" s="6">
        <v>2005</v>
      </c>
      <c r="H34" s="6">
        <v>2006</v>
      </c>
      <c r="I34" s="6">
        <v>2007</v>
      </c>
      <c r="J34" s="6">
        <v>2008</v>
      </c>
      <c r="K34" s="6">
        <v>2009</v>
      </c>
      <c r="L34" s="6">
        <v>2010</v>
      </c>
      <c r="M34" s="6">
        <v>2011</v>
      </c>
      <c r="N34" s="6">
        <v>2012</v>
      </c>
      <c r="O34" s="6">
        <v>2013</v>
      </c>
      <c r="P34" s="6">
        <v>2014</v>
      </c>
      <c r="Q34" s="6">
        <v>2015</v>
      </c>
      <c r="R34" s="6">
        <v>2016</v>
      </c>
      <c r="S34" s="6">
        <v>2017</v>
      </c>
      <c r="T34" s="6">
        <v>2018</v>
      </c>
      <c r="U34" s="6">
        <v>2019</v>
      </c>
      <c r="V34" s="6">
        <v>2020</v>
      </c>
      <c r="W34" s="56">
        <v>2021</v>
      </c>
      <c r="X34" s="56">
        <v>2022</v>
      </c>
      <c r="Y34" s="73">
        <v>2023</v>
      </c>
      <c r="Z34" s="41">
        <v>2024</v>
      </c>
      <c r="AA34" s="41" t="s">
        <v>0</v>
      </c>
    </row>
    <row r="35" spans="1:27" ht="15">
      <c r="A35" s="7" t="s">
        <v>12</v>
      </c>
      <c r="B35" s="8">
        <v>5</v>
      </c>
      <c r="C35" s="9">
        <v>1</v>
      </c>
      <c r="D35" s="9">
        <v>3</v>
      </c>
      <c r="E35" s="9">
        <v>30</v>
      </c>
      <c r="F35" s="9">
        <v>30</v>
      </c>
      <c r="G35" s="9">
        <v>14</v>
      </c>
      <c r="H35" s="8">
        <v>30</v>
      </c>
      <c r="I35" s="8">
        <v>18</v>
      </c>
      <c r="J35" s="8">
        <v>19</v>
      </c>
      <c r="K35" s="8">
        <v>11</v>
      </c>
      <c r="L35" s="8">
        <v>24</v>
      </c>
      <c r="M35" s="8">
        <v>33</v>
      </c>
      <c r="N35" s="8">
        <v>23</v>
      </c>
      <c r="O35" s="8">
        <v>24</v>
      </c>
      <c r="P35" s="8">
        <v>29</v>
      </c>
      <c r="Q35" s="8">
        <v>36</v>
      </c>
      <c r="R35" s="8">
        <v>59</v>
      </c>
      <c r="S35" s="8">
        <v>64</v>
      </c>
      <c r="T35" s="8">
        <v>61</v>
      </c>
      <c r="U35" s="9">
        <v>52</v>
      </c>
      <c r="V35" s="9">
        <v>42</v>
      </c>
      <c r="W35" s="9">
        <v>72</v>
      </c>
      <c r="X35" s="9">
        <v>110</v>
      </c>
      <c r="Y35" s="74">
        <v>144</v>
      </c>
      <c r="Z35" s="42">
        <v>278</v>
      </c>
      <c r="AA35" s="50">
        <f>SUM(B35:Z35)</f>
        <v>1212</v>
      </c>
    </row>
    <row r="36" spans="1:27" ht="15">
      <c r="A36" s="7" t="s">
        <v>13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>
        <v>4</v>
      </c>
      <c r="S36" s="8"/>
      <c r="T36" s="8">
        <v>1</v>
      </c>
      <c r="U36" s="8"/>
      <c r="V36" s="8">
        <v>4</v>
      </c>
      <c r="W36" s="9"/>
      <c r="X36" s="9">
        <v>4</v>
      </c>
      <c r="Y36" s="74">
        <v>2</v>
      </c>
      <c r="Z36" s="42">
        <v>8</v>
      </c>
      <c r="AA36" s="50">
        <f>SUM(C36:Z36)</f>
        <v>23</v>
      </c>
    </row>
    <row r="37" spans="1:27" ht="15">
      <c r="A37" s="10" t="s">
        <v>27</v>
      </c>
      <c r="B37" s="11">
        <f t="shared" ref="B37:V37" si="2">B35+B36</f>
        <v>5</v>
      </c>
      <c r="C37" s="11">
        <f t="shared" si="2"/>
        <v>1</v>
      </c>
      <c r="D37" s="11">
        <f t="shared" si="2"/>
        <v>3</v>
      </c>
      <c r="E37" s="11">
        <f t="shared" si="2"/>
        <v>30</v>
      </c>
      <c r="F37" s="11">
        <f t="shared" si="2"/>
        <v>30</v>
      </c>
      <c r="G37" s="11">
        <f t="shared" si="2"/>
        <v>14</v>
      </c>
      <c r="H37" s="11">
        <f t="shared" si="2"/>
        <v>30</v>
      </c>
      <c r="I37" s="11">
        <f t="shared" si="2"/>
        <v>18</v>
      </c>
      <c r="J37" s="11">
        <f t="shared" si="2"/>
        <v>19</v>
      </c>
      <c r="K37" s="11">
        <f t="shared" si="2"/>
        <v>11</v>
      </c>
      <c r="L37" s="11">
        <f t="shared" si="2"/>
        <v>24</v>
      </c>
      <c r="M37" s="11">
        <f t="shared" si="2"/>
        <v>33</v>
      </c>
      <c r="N37" s="11">
        <f t="shared" si="2"/>
        <v>23</v>
      </c>
      <c r="O37" s="11">
        <f t="shared" si="2"/>
        <v>24</v>
      </c>
      <c r="P37" s="11">
        <f t="shared" si="2"/>
        <v>29</v>
      </c>
      <c r="Q37" s="11">
        <f t="shared" si="2"/>
        <v>36</v>
      </c>
      <c r="R37" s="11">
        <f t="shared" si="2"/>
        <v>63</v>
      </c>
      <c r="S37" s="11">
        <f t="shared" si="2"/>
        <v>64</v>
      </c>
      <c r="T37" s="11">
        <f t="shared" si="2"/>
        <v>62</v>
      </c>
      <c r="U37" s="11">
        <f t="shared" si="2"/>
        <v>52</v>
      </c>
      <c r="V37" s="11">
        <f t="shared" si="2"/>
        <v>46</v>
      </c>
      <c r="W37" s="57">
        <f t="shared" ref="W37:Z37" si="3">W35+W36</f>
        <v>72</v>
      </c>
      <c r="X37" s="57">
        <f t="shared" si="3"/>
        <v>114</v>
      </c>
      <c r="Y37" s="75">
        <f t="shared" si="3"/>
        <v>146</v>
      </c>
      <c r="Z37" s="43">
        <f t="shared" si="3"/>
        <v>286</v>
      </c>
      <c r="AA37" s="43">
        <f>SUM(B37:Z37)</f>
        <v>1235</v>
      </c>
    </row>
    <row r="38" spans="1:27" ht="15">
      <c r="A38" s="6" t="s">
        <v>20</v>
      </c>
      <c r="B38" s="25">
        <f>B13-B37</f>
        <v>152</v>
      </c>
      <c r="C38" s="25">
        <f t="shared" ref="C38:R38" si="4">C13-C37</f>
        <v>130</v>
      </c>
      <c r="D38" s="25">
        <f t="shared" si="4"/>
        <v>208</v>
      </c>
      <c r="E38" s="25">
        <f t="shared" si="4"/>
        <v>403</v>
      </c>
      <c r="F38" s="25">
        <f t="shared" si="4"/>
        <v>461</v>
      </c>
      <c r="G38" s="25">
        <f t="shared" si="4"/>
        <v>690</v>
      </c>
      <c r="H38" s="25">
        <f t="shared" si="4"/>
        <v>925</v>
      </c>
      <c r="I38" s="25">
        <f t="shared" si="4"/>
        <v>1171</v>
      </c>
      <c r="J38" s="25">
        <f t="shared" si="4"/>
        <v>1317</v>
      </c>
      <c r="K38" s="25">
        <f t="shared" si="4"/>
        <v>1122</v>
      </c>
      <c r="L38" s="25">
        <f t="shared" si="4"/>
        <v>1264</v>
      </c>
      <c r="M38" s="25">
        <f t="shared" si="4"/>
        <v>1318</v>
      </c>
      <c r="N38" s="25">
        <f t="shared" si="4"/>
        <v>1328</v>
      </c>
      <c r="O38" s="25">
        <f t="shared" si="4"/>
        <v>1401</v>
      </c>
      <c r="P38" s="25">
        <f t="shared" si="4"/>
        <v>1442</v>
      </c>
      <c r="Q38" s="25">
        <f t="shared" si="4"/>
        <v>1715</v>
      </c>
      <c r="R38" s="25">
        <f t="shared" si="4"/>
        <v>1645</v>
      </c>
      <c r="S38" s="25">
        <f t="shared" ref="S38" si="5">S13-S37</f>
        <v>1750</v>
      </c>
      <c r="T38" s="25">
        <f t="shared" ref="T38" si="6">T13-T37</f>
        <v>1733</v>
      </c>
      <c r="U38" s="25">
        <f t="shared" ref="U38" si="7">U13-U37</f>
        <v>1850</v>
      </c>
      <c r="V38" s="25">
        <f t="shared" ref="V38" si="8">V13-V37</f>
        <v>1870</v>
      </c>
      <c r="W38" s="60">
        <f t="shared" ref="W38:Z38" si="9">W13-W37</f>
        <v>2357</v>
      </c>
      <c r="X38" s="60">
        <f t="shared" si="9"/>
        <v>2744</v>
      </c>
      <c r="Y38" s="79">
        <f t="shared" si="9"/>
        <v>3269</v>
      </c>
      <c r="Z38" s="46">
        <f t="shared" si="9"/>
        <v>3336</v>
      </c>
      <c r="AA38" s="46">
        <f>SUM(B38:Z38)</f>
        <v>35601</v>
      </c>
    </row>
    <row r="39" spans="1:27" ht="15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61"/>
      <c r="X39" s="61"/>
      <c r="Y39" s="80"/>
      <c r="Z39" s="54"/>
      <c r="AA39" s="54"/>
    </row>
    <row r="40" spans="1:27" ht="15">
      <c r="A40" s="4" t="s">
        <v>15</v>
      </c>
      <c r="B40" s="21"/>
      <c r="C40" s="22"/>
      <c r="D40" s="22"/>
      <c r="E40" s="22"/>
      <c r="F40" s="22"/>
      <c r="G40" s="22"/>
      <c r="H40" s="22"/>
      <c r="I40" s="22"/>
      <c r="J40" s="22"/>
      <c r="K40" s="23"/>
      <c r="L40" s="22"/>
      <c r="M40" s="22"/>
      <c r="N40" s="22"/>
      <c r="O40" s="24"/>
    </row>
    <row r="41" spans="1:27" ht="15">
      <c r="A41" s="5"/>
      <c r="B41" s="6">
        <v>2000</v>
      </c>
      <c r="C41" s="6">
        <v>2001</v>
      </c>
      <c r="D41" s="6">
        <v>2002</v>
      </c>
      <c r="E41" s="6">
        <v>2003</v>
      </c>
      <c r="F41" s="6">
        <v>2004</v>
      </c>
      <c r="G41" s="6">
        <v>2005</v>
      </c>
      <c r="H41" s="6">
        <v>2006</v>
      </c>
      <c r="I41" s="6">
        <v>2007</v>
      </c>
      <c r="J41" s="6">
        <v>2008</v>
      </c>
      <c r="K41" s="6">
        <v>2009</v>
      </c>
      <c r="L41" s="6">
        <v>2010</v>
      </c>
      <c r="M41" s="6">
        <v>2011</v>
      </c>
      <c r="N41" s="6">
        <v>2012</v>
      </c>
      <c r="O41" s="6">
        <v>2013</v>
      </c>
      <c r="P41" s="6">
        <v>2014</v>
      </c>
      <c r="Q41" s="6">
        <v>2015</v>
      </c>
      <c r="R41" s="6">
        <v>2016</v>
      </c>
      <c r="S41" s="6">
        <v>2017</v>
      </c>
      <c r="T41" s="6">
        <v>2018</v>
      </c>
      <c r="U41" s="6">
        <v>2019</v>
      </c>
      <c r="V41" s="6">
        <v>2020</v>
      </c>
      <c r="W41" s="56">
        <v>2021</v>
      </c>
      <c r="X41" s="56">
        <v>2022</v>
      </c>
      <c r="Y41" s="73">
        <v>2023</v>
      </c>
      <c r="Z41" s="41">
        <v>2024</v>
      </c>
      <c r="AA41" s="41" t="s">
        <v>0</v>
      </c>
    </row>
    <row r="42" spans="1:27" ht="15">
      <c r="A42" s="7" t="s">
        <v>26</v>
      </c>
      <c r="B42" s="8"/>
      <c r="C42" s="9"/>
      <c r="D42" s="9">
        <v>1</v>
      </c>
      <c r="E42" s="9">
        <v>1</v>
      </c>
      <c r="F42" s="9">
        <v>1</v>
      </c>
      <c r="G42" s="9"/>
      <c r="H42" s="8">
        <v>6</v>
      </c>
      <c r="I42" s="8"/>
      <c r="J42" s="8">
        <v>2</v>
      </c>
      <c r="K42" s="8">
        <v>7</v>
      </c>
      <c r="L42" s="8">
        <v>2</v>
      </c>
      <c r="M42" s="8">
        <v>7</v>
      </c>
      <c r="N42" s="8">
        <v>1</v>
      </c>
      <c r="O42" s="8">
        <v>5</v>
      </c>
      <c r="P42" s="8">
        <v>4</v>
      </c>
      <c r="Q42" s="8">
        <v>10</v>
      </c>
      <c r="R42" s="8">
        <v>21</v>
      </c>
      <c r="S42" s="8">
        <v>26</v>
      </c>
      <c r="T42" s="8">
        <v>7</v>
      </c>
      <c r="U42" s="9">
        <v>25</v>
      </c>
      <c r="V42" s="9">
        <v>19</v>
      </c>
      <c r="W42" s="9">
        <v>31</v>
      </c>
      <c r="X42" s="9">
        <v>55</v>
      </c>
      <c r="Y42" s="74">
        <v>39</v>
      </c>
      <c r="Z42" s="42">
        <v>74</v>
      </c>
      <c r="AA42" s="50">
        <f>SUM(B42:Z42)</f>
        <v>344</v>
      </c>
    </row>
    <row r="43" spans="1:27" ht="15">
      <c r="A43" s="7" t="s">
        <v>28</v>
      </c>
      <c r="B43" s="8">
        <v>5</v>
      </c>
      <c r="C43" s="8">
        <v>1</v>
      </c>
      <c r="D43" s="8">
        <v>2</v>
      </c>
      <c r="E43" s="8">
        <v>29</v>
      </c>
      <c r="F43" s="8">
        <v>29</v>
      </c>
      <c r="G43" s="8">
        <v>14</v>
      </c>
      <c r="H43" s="8">
        <v>24</v>
      </c>
      <c r="I43" s="8">
        <v>18</v>
      </c>
      <c r="J43" s="8">
        <v>17</v>
      </c>
      <c r="K43" s="8">
        <v>4</v>
      </c>
      <c r="L43" s="8">
        <v>22</v>
      </c>
      <c r="M43" s="8">
        <v>26</v>
      </c>
      <c r="N43" s="8">
        <v>22</v>
      </c>
      <c r="O43" s="8">
        <v>19</v>
      </c>
      <c r="P43" s="8">
        <v>25</v>
      </c>
      <c r="Q43" s="8">
        <v>26</v>
      </c>
      <c r="R43" s="8">
        <v>42</v>
      </c>
      <c r="S43" s="8">
        <v>38</v>
      </c>
      <c r="T43" s="8">
        <v>55</v>
      </c>
      <c r="U43" s="8">
        <v>27</v>
      </c>
      <c r="V43" s="8">
        <v>27</v>
      </c>
      <c r="W43" s="9">
        <v>41</v>
      </c>
      <c r="X43" s="9">
        <v>59</v>
      </c>
      <c r="Y43" s="74">
        <v>107</v>
      </c>
      <c r="Z43" s="42">
        <v>212</v>
      </c>
      <c r="AA43" s="50">
        <f>SUM(B43:Z43)</f>
        <v>891</v>
      </c>
    </row>
    <row r="44" spans="1:27" ht="15">
      <c r="A44" s="10" t="s">
        <v>27</v>
      </c>
      <c r="B44" s="26">
        <f t="shared" ref="B44:V44" si="10">B42+B43</f>
        <v>5</v>
      </c>
      <c r="C44" s="26">
        <f t="shared" si="10"/>
        <v>1</v>
      </c>
      <c r="D44" s="26">
        <f t="shared" si="10"/>
        <v>3</v>
      </c>
      <c r="E44" s="26">
        <f t="shared" si="10"/>
        <v>30</v>
      </c>
      <c r="F44" s="26">
        <f t="shared" si="10"/>
        <v>30</v>
      </c>
      <c r="G44" s="26">
        <f t="shared" si="10"/>
        <v>14</v>
      </c>
      <c r="H44" s="26">
        <f t="shared" si="10"/>
        <v>30</v>
      </c>
      <c r="I44" s="26">
        <f t="shared" si="10"/>
        <v>18</v>
      </c>
      <c r="J44" s="26">
        <f t="shared" si="10"/>
        <v>19</v>
      </c>
      <c r="K44" s="26">
        <f t="shared" si="10"/>
        <v>11</v>
      </c>
      <c r="L44" s="26">
        <f t="shared" si="10"/>
        <v>24</v>
      </c>
      <c r="M44" s="26">
        <f t="shared" si="10"/>
        <v>33</v>
      </c>
      <c r="N44" s="26">
        <f t="shared" si="10"/>
        <v>23</v>
      </c>
      <c r="O44" s="26">
        <f t="shared" si="10"/>
        <v>24</v>
      </c>
      <c r="P44" s="26">
        <f t="shared" si="10"/>
        <v>29</v>
      </c>
      <c r="Q44" s="26">
        <f t="shared" si="10"/>
        <v>36</v>
      </c>
      <c r="R44" s="26">
        <f t="shared" si="10"/>
        <v>63</v>
      </c>
      <c r="S44" s="26">
        <f t="shared" si="10"/>
        <v>64</v>
      </c>
      <c r="T44" s="26">
        <f t="shared" si="10"/>
        <v>62</v>
      </c>
      <c r="U44" s="26">
        <f t="shared" si="10"/>
        <v>52</v>
      </c>
      <c r="V44" s="26">
        <f t="shared" si="10"/>
        <v>46</v>
      </c>
      <c r="W44" s="62">
        <f t="shared" ref="W44:Z44" si="11">W42+W43</f>
        <v>72</v>
      </c>
      <c r="X44" s="62">
        <f t="shared" si="11"/>
        <v>114</v>
      </c>
      <c r="Y44" s="81">
        <f t="shared" si="11"/>
        <v>146</v>
      </c>
      <c r="Z44" s="47">
        <f t="shared" si="11"/>
        <v>286</v>
      </c>
      <c r="AA44" s="43">
        <f>SUM(B44:Z44)</f>
        <v>1235</v>
      </c>
    </row>
    <row r="45" spans="1:27" ht="15">
      <c r="A45" s="6" t="s">
        <v>20</v>
      </c>
      <c r="B45" s="25">
        <f t="shared" ref="B45:V45" si="12">B7-B44</f>
        <v>152</v>
      </c>
      <c r="C45" s="25">
        <f t="shared" si="12"/>
        <v>130</v>
      </c>
      <c r="D45" s="25">
        <f t="shared" si="12"/>
        <v>208</v>
      </c>
      <c r="E45" s="25">
        <f t="shared" si="12"/>
        <v>403</v>
      </c>
      <c r="F45" s="25">
        <f t="shared" si="12"/>
        <v>461</v>
      </c>
      <c r="G45" s="25">
        <f t="shared" si="12"/>
        <v>690</v>
      </c>
      <c r="H45" s="25">
        <f t="shared" si="12"/>
        <v>925</v>
      </c>
      <c r="I45" s="25">
        <f t="shared" si="12"/>
        <v>1171</v>
      </c>
      <c r="J45" s="25">
        <f t="shared" si="12"/>
        <v>1317</v>
      </c>
      <c r="K45" s="25">
        <f t="shared" si="12"/>
        <v>1122</v>
      </c>
      <c r="L45" s="25">
        <f t="shared" si="12"/>
        <v>1264</v>
      </c>
      <c r="M45" s="25">
        <f t="shared" si="12"/>
        <v>1318</v>
      </c>
      <c r="N45" s="25">
        <f t="shared" si="12"/>
        <v>1328</v>
      </c>
      <c r="O45" s="25">
        <f t="shared" si="12"/>
        <v>1401</v>
      </c>
      <c r="P45" s="25">
        <f t="shared" si="12"/>
        <v>1442</v>
      </c>
      <c r="Q45" s="25">
        <f t="shared" si="12"/>
        <v>1715</v>
      </c>
      <c r="R45" s="25">
        <f t="shared" si="12"/>
        <v>1645</v>
      </c>
      <c r="S45" s="25">
        <f t="shared" si="12"/>
        <v>1750</v>
      </c>
      <c r="T45" s="25">
        <f t="shared" si="12"/>
        <v>1733</v>
      </c>
      <c r="U45" s="25">
        <f t="shared" si="12"/>
        <v>1850</v>
      </c>
      <c r="V45" s="25">
        <f t="shared" si="12"/>
        <v>1870</v>
      </c>
      <c r="W45" s="60">
        <f t="shared" ref="W45:Z45" si="13">W7-W44</f>
        <v>2357</v>
      </c>
      <c r="X45" s="60">
        <f t="shared" si="13"/>
        <v>2744</v>
      </c>
      <c r="Y45" s="79">
        <f t="shared" si="13"/>
        <v>3269</v>
      </c>
      <c r="Z45" s="46">
        <f t="shared" si="13"/>
        <v>3336</v>
      </c>
      <c r="AA45" s="46">
        <f>SUM(B45:Z45)</f>
        <v>35601</v>
      </c>
    </row>
    <row r="47" spans="1:27" ht="15">
      <c r="A47" s="4" t="s">
        <v>29</v>
      </c>
    </row>
    <row r="48" spans="1:27" ht="15">
      <c r="A48" s="5"/>
      <c r="B48" s="6">
        <v>2000</v>
      </c>
      <c r="C48" s="6">
        <v>2001</v>
      </c>
      <c r="D48" s="6">
        <v>2002</v>
      </c>
      <c r="E48" s="6">
        <v>2003</v>
      </c>
      <c r="F48" s="6">
        <v>2004</v>
      </c>
      <c r="G48" s="6">
        <v>2005</v>
      </c>
      <c r="H48" s="6">
        <v>2006</v>
      </c>
      <c r="I48" s="6">
        <v>2007</v>
      </c>
      <c r="J48" s="6">
        <v>2008</v>
      </c>
      <c r="K48" s="6">
        <v>2009</v>
      </c>
      <c r="L48" s="6">
        <v>2010</v>
      </c>
      <c r="M48" s="6">
        <v>2011</v>
      </c>
      <c r="N48" s="6">
        <v>2012</v>
      </c>
      <c r="O48" s="6">
        <v>2013</v>
      </c>
      <c r="P48" s="6">
        <v>2014</v>
      </c>
      <c r="Q48" s="6">
        <v>2015</v>
      </c>
      <c r="R48" s="6">
        <v>2016</v>
      </c>
      <c r="S48" s="6">
        <v>2017</v>
      </c>
      <c r="T48" s="6">
        <v>2018</v>
      </c>
      <c r="U48" s="6">
        <v>2019</v>
      </c>
      <c r="V48" s="6">
        <v>2020</v>
      </c>
      <c r="W48" s="56">
        <v>2021</v>
      </c>
      <c r="X48" s="56">
        <v>2022</v>
      </c>
      <c r="Y48" s="73">
        <v>2023</v>
      </c>
      <c r="Z48" s="41">
        <v>2024</v>
      </c>
      <c r="AA48" s="41" t="s">
        <v>0</v>
      </c>
    </row>
    <row r="49" spans="1:27" ht="15">
      <c r="A49" s="7" t="s">
        <v>10</v>
      </c>
      <c r="B49" s="27" t="s">
        <v>36</v>
      </c>
      <c r="C49" s="28">
        <v>0</v>
      </c>
      <c r="D49" s="28">
        <v>0</v>
      </c>
      <c r="E49" s="28">
        <v>0.33333333333333331</v>
      </c>
      <c r="F49" s="28">
        <v>0.2</v>
      </c>
      <c r="G49" s="28">
        <v>0.21428571428571427</v>
      </c>
      <c r="H49" s="29">
        <v>0.36666666666666664</v>
      </c>
      <c r="I49" s="29">
        <v>0.23529411764705882</v>
      </c>
      <c r="J49" s="29">
        <v>0.42105263157894735</v>
      </c>
      <c r="K49" s="29">
        <v>0</v>
      </c>
      <c r="L49" s="29">
        <v>0.16666666666666666</v>
      </c>
      <c r="M49" s="29">
        <v>0.15625</v>
      </c>
      <c r="N49" s="29">
        <v>0.39130434782608697</v>
      </c>
      <c r="O49" s="29">
        <v>0.11764705882352941</v>
      </c>
      <c r="P49" s="29">
        <v>0.25</v>
      </c>
      <c r="Q49" s="29">
        <v>0.14285714285714285</v>
      </c>
      <c r="R49" s="29">
        <v>0.16666666666666666</v>
      </c>
      <c r="S49" s="29">
        <v>0.19607843137254902</v>
      </c>
      <c r="T49" s="29">
        <v>0.20512820512820512</v>
      </c>
      <c r="U49" s="28">
        <v>7.4999999999999997E-2</v>
      </c>
      <c r="V49" s="28">
        <v>0.29729729729729731</v>
      </c>
      <c r="W49" s="28">
        <v>0.2982456140350877</v>
      </c>
      <c r="X49" s="28">
        <v>0.21839080459770116</v>
      </c>
      <c r="Y49" s="82">
        <v>0.20930232558139536</v>
      </c>
      <c r="Z49" s="89">
        <v>0.19523809523809524</v>
      </c>
      <c r="AA49" s="90">
        <v>0.20480668756530826</v>
      </c>
    </row>
    <row r="50" spans="1:27" ht="15">
      <c r="A50" s="7" t="s">
        <v>4</v>
      </c>
      <c r="B50" s="27" t="s">
        <v>36</v>
      </c>
      <c r="C50" s="28">
        <v>0</v>
      </c>
      <c r="D50" s="28">
        <v>0</v>
      </c>
      <c r="E50" s="28">
        <v>0.23333333333333334</v>
      </c>
      <c r="F50" s="28">
        <v>0.2</v>
      </c>
      <c r="G50" s="28">
        <v>0.5</v>
      </c>
      <c r="H50" s="29">
        <v>0.2</v>
      </c>
      <c r="I50" s="29">
        <v>0.41176470588235292</v>
      </c>
      <c r="J50" s="29">
        <v>0.10526315789473684</v>
      </c>
      <c r="K50" s="29">
        <v>0.54545454545454541</v>
      </c>
      <c r="L50" s="29">
        <v>0.45833333333333331</v>
      </c>
      <c r="M50" s="29">
        <v>0.4375</v>
      </c>
      <c r="N50" s="29">
        <v>0.2608695652173913</v>
      </c>
      <c r="O50" s="29">
        <v>0.6470588235294118</v>
      </c>
      <c r="P50" s="29">
        <v>0.33333333333333331</v>
      </c>
      <c r="Q50" s="29">
        <v>0.2857142857142857</v>
      </c>
      <c r="R50" s="29">
        <v>0.21428571428571427</v>
      </c>
      <c r="S50" s="29">
        <v>0.25490196078431371</v>
      </c>
      <c r="T50" s="29">
        <v>0.38461538461538464</v>
      </c>
      <c r="U50" s="28">
        <v>0.32500000000000001</v>
      </c>
      <c r="V50" s="28">
        <v>0.27027027027027029</v>
      </c>
      <c r="W50" s="28">
        <v>0.19298245614035087</v>
      </c>
      <c r="X50" s="28">
        <v>0.37931034482758619</v>
      </c>
      <c r="Y50" s="82">
        <v>0.18604651162790697</v>
      </c>
      <c r="Z50" s="89">
        <v>0.27142857142857141</v>
      </c>
      <c r="AA50" s="90">
        <v>0.29049111807732497</v>
      </c>
    </row>
    <row r="51" spans="1:27" ht="15">
      <c r="A51" s="7" t="s">
        <v>5</v>
      </c>
      <c r="B51" s="27" t="s">
        <v>36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3.125E-2</v>
      </c>
      <c r="N51" s="29">
        <v>0</v>
      </c>
      <c r="O51" s="29">
        <v>0</v>
      </c>
      <c r="P51" s="29">
        <v>0</v>
      </c>
      <c r="Q51" s="29">
        <v>4.7619047619047616E-2</v>
      </c>
      <c r="R51" s="29">
        <v>0</v>
      </c>
      <c r="S51" s="29">
        <v>0</v>
      </c>
      <c r="T51" s="29">
        <v>2.564102564102564E-2</v>
      </c>
      <c r="U51" s="29">
        <v>2.5000000000000001E-2</v>
      </c>
      <c r="V51" s="29">
        <v>0</v>
      </c>
      <c r="W51" s="28">
        <v>1.7543859649122806E-2</v>
      </c>
      <c r="X51" s="28">
        <v>0</v>
      </c>
      <c r="Y51" s="82">
        <v>2.3255813953488372E-2</v>
      </c>
      <c r="Z51" s="89">
        <v>2.8571428571428571E-2</v>
      </c>
      <c r="AA51" s="90">
        <v>1.1494252873563218E-2</v>
      </c>
    </row>
    <row r="52" spans="1:27" ht="15">
      <c r="A52" s="7" t="s">
        <v>6</v>
      </c>
      <c r="B52" s="27" t="s">
        <v>36</v>
      </c>
      <c r="C52" s="28">
        <v>0</v>
      </c>
      <c r="D52" s="28">
        <v>0.33333333333333331</v>
      </c>
      <c r="E52" s="28">
        <v>0.1</v>
      </c>
      <c r="F52" s="28">
        <v>0.13333333333333333</v>
      </c>
      <c r="G52" s="28">
        <v>7.1428571428571425E-2</v>
      </c>
      <c r="H52" s="29">
        <v>0.1</v>
      </c>
      <c r="I52" s="29">
        <v>5.8823529411764705E-2</v>
      </c>
      <c r="J52" s="29">
        <v>0.21052631578947367</v>
      </c>
      <c r="K52" s="29">
        <v>0</v>
      </c>
      <c r="L52" s="29">
        <v>8.3333333333333329E-2</v>
      </c>
      <c r="M52" s="29">
        <v>0.125</v>
      </c>
      <c r="N52" s="29">
        <v>0.13043478260869565</v>
      </c>
      <c r="O52" s="29">
        <v>0</v>
      </c>
      <c r="P52" s="29">
        <v>0.16666666666666666</v>
      </c>
      <c r="Q52" s="29">
        <v>0.19047619047619047</v>
      </c>
      <c r="R52" s="29">
        <v>0.2857142857142857</v>
      </c>
      <c r="S52" s="29">
        <v>0.19607843137254902</v>
      </c>
      <c r="T52" s="29">
        <v>2.564102564102564E-2</v>
      </c>
      <c r="U52" s="28">
        <v>0.27500000000000002</v>
      </c>
      <c r="V52" s="28">
        <v>0.13513513513513514</v>
      </c>
      <c r="W52" s="28">
        <v>0.26315789473684209</v>
      </c>
      <c r="X52" s="28">
        <v>0.22988505747126436</v>
      </c>
      <c r="Y52" s="82">
        <v>9.3023255813953487E-2</v>
      </c>
      <c r="Z52" s="89">
        <v>0.20476190476190476</v>
      </c>
      <c r="AA52" s="90">
        <v>0.18704284221525602</v>
      </c>
    </row>
    <row r="53" spans="1:27" ht="15">
      <c r="A53" s="7" t="s">
        <v>7</v>
      </c>
      <c r="B53" s="27" t="s">
        <v>36</v>
      </c>
      <c r="C53" s="28">
        <v>0</v>
      </c>
      <c r="D53" s="28">
        <v>0</v>
      </c>
      <c r="E53" s="28">
        <v>3.3333333333333333E-2</v>
      </c>
      <c r="F53" s="28">
        <v>6.6666666666666666E-2</v>
      </c>
      <c r="G53" s="28">
        <v>0.14285714285714285</v>
      </c>
      <c r="H53" s="29">
        <v>3.3333333333333333E-2</v>
      </c>
      <c r="I53" s="29">
        <v>0</v>
      </c>
      <c r="J53" s="29">
        <v>0</v>
      </c>
      <c r="K53" s="29">
        <v>0</v>
      </c>
      <c r="L53" s="29">
        <v>4.1666666666666664E-2</v>
      </c>
      <c r="M53" s="29">
        <v>0.15625</v>
      </c>
      <c r="N53" s="29">
        <v>0</v>
      </c>
      <c r="O53" s="29">
        <v>0</v>
      </c>
      <c r="P53" s="29">
        <v>0</v>
      </c>
      <c r="Q53" s="29">
        <v>0</v>
      </c>
      <c r="R53" s="29">
        <v>7.1428571428571425E-2</v>
      </c>
      <c r="S53" s="29">
        <v>9.8039215686274508E-2</v>
      </c>
      <c r="T53" s="29">
        <v>5.128205128205128E-2</v>
      </c>
      <c r="U53" s="28">
        <v>0.1</v>
      </c>
      <c r="V53" s="28">
        <v>8.1081081081081086E-2</v>
      </c>
      <c r="W53" s="28">
        <v>1.7543859649122806E-2</v>
      </c>
      <c r="X53" s="28">
        <v>3.4482758620689655E-2</v>
      </c>
      <c r="Y53" s="82">
        <v>6.9767441860465115E-2</v>
      </c>
      <c r="Z53" s="89">
        <v>9.0476190476190474E-2</v>
      </c>
      <c r="AA53" s="90">
        <v>6.1650992685475442E-2</v>
      </c>
    </row>
    <row r="54" spans="1:27" ht="15">
      <c r="A54" s="7" t="s">
        <v>8</v>
      </c>
      <c r="B54" s="27" t="s">
        <v>36</v>
      </c>
      <c r="C54" s="28">
        <v>0</v>
      </c>
      <c r="D54" s="28">
        <v>0.33333333333333331</v>
      </c>
      <c r="E54" s="28">
        <v>0</v>
      </c>
      <c r="F54" s="28">
        <v>0.23333333333333334</v>
      </c>
      <c r="G54" s="28">
        <v>0</v>
      </c>
      <c r="H54" s="29">
        <v>0.1</v>
      </c>
      <c r="I54" s="29">
        <v>0</v>
      </c>
      <c r="J54" s="29">
        <v>0.10526315789473684</v>
      </c>
      <c r="K54" s="29">
        <v>9.0909090909090912E-2</v>
      </c>
      <c r="L54" s="29">
        <v>0.125</v>
      </c>
      <c r="M54" s="29">
        <v>0</v>
      </c>
      <c r="N54" s="29">
        <v>8.6956521739130432E-2</v>
      </c>
      <c r="O54" s="29">
        <v>5.8823529411764705E-2</v>
      </c>
      <c r="P54" s="29">
        <v>8.3333333333333329E-2</v>
      </c>
      <c r="Q54" s="29">
        <v>9.5238095238095233E-2</v>
      </c>
      <c r="R54" s="29">
        <v>9.5238095238095233E-2</v>
      </c>
      <c r="S54" s="29">
        <v>0.11764705882352941</v>
      </c>
      <c r="T54" s="29">
        <v>0.23076923076923078</v>
      </c>
      <c r="U54" s="28">
        <v>0.125</v>
      </c>
      <c r="V54" s="28">
        <v>8.1081081081081086E-2</v>
      </c>
      <c r="W54" s="28">
        <v>7.0175438596491224E-2</v>
      </c>
      <c r="X54" s="28">
        <v>0.10344827586206896</v>
      </c>
      <c r="Y54" s="82">
        <v>0.13953488372093023</v>
      </c>
      <c r="Z54" s="89">
        <v>9.0476190476190474E-2</v>
      </c>
      <c r="AA54" s="90">
        <v>0.10031347962382445</v>
      </c>
    </row>
    <row r="55" spans="1:27" ht="15">
      <c r="A55" s="7" t="s">
        <v>9</v>
      </c>
      <c r="B55" s="27" t="s">
        <v>36</v>
      </c>
      <c r="C55" s="28">
        <v>1</v>
      </c>
      <c r="D55" s="28">
        <v>0.33333333333333331</v>
      </c>
      <c r="E55" s="28">
        <v>0.3</v>
      </c>
      <c r="F55" s="28">
        <v>0.16666666666666666</v>
      </c>
      <c r="G55" s="28">
        <v>7.1428571428571425E-2</v>
      </c>
      <c r="H55" s="29">
        <v>0.2</v>
      </c>
      <c r="I55" s="29">
        <v>0.29411764705882354</v>
      </c>
      <c r="J55" s="29">
        <v>0.15789473684210525</v>
      </c>
      <c r="K55" s="29">
        <v>0.36363636363636365</v>
      </c>
      <c r="L55" s="29">
        <v>0.125</v>
      </c>
      <c r="M55" s="29">
        <v>9.375E-2</v>
      </c>
      <c r="N55" s="29">
        <v>0.13043478260869565</v>
      </c>
      <c r="O55" s="29">
        <v>0.17647058823529413</v>
      </c>
      <c r="P55" s="29">
        <v>0.16666666666666666</v>
      </c>
      <c r="Q55" s="29">
        <v>0.23809523809523808</v>
      </c>
      <c r="R55" s="29">
        <v>0.16666666666666666</v>
      </c>
      <c r="S55" s="29">
        <v>0.13725490196078433</v>
      </c>
      <c r="T55" s="29">
        <v>7.6923076923076927E-2</v>
      </c>
      <c r="U55" s="28">
        <v>7.4999999999999997E-2</v>
      </c>
      <c r="V55" s="28">
        <v>0.13513513513513514</v>
      </c>
      <c r="W55" s="28">
        <v>0.14035087719298245</v>
      </c>
      <c r="X55" s="28">
        <v>3.4482758620689655E-2</v>
      </c>
      <c r="Y55" s="82">
        <v>0.27906976744186046</v>
      </c>
      <c r="Z55" s="89">
        <v>0.11904761904761904</v>
      </c>
      <c r="AA55" s="90">
        <v>0.14420062695924765</v>
      </c>
    </row>
    <row r="56" spans="1:27" ht="15">
      <c r="A56" s="10" t="s">
        <v>1</v>
      </c>
      <c r="B56" s="30" t="s">
        <v>37</v>
      </c>
      <c r="C56" s="31">
        <v>1</v>
      </c>
      <c r="D56" s="31">
        <v>1</v>
      </c>
      <c r="E56" s="31">
        <v>1</v>
      </c>
      <c r="F56" s="31">
        <v>1</v>
      </c>
      <c r="G56" s="31">
        <v>1</v>
      </c>
      <c r="H56" s="31">
        <v>1</v>
      </c>
      <c r="I56" s="31">
        <v>1</v>
      </c>
      <c r="J56" s="31">
        <v>1</v>
      </c>
      <c r="K56" s="31">
        <v>1</v>
      </c>
      <c r="L56" s="31">
        <v>1</v>
      </c>
      <c r="M56" s="31">
        <v>1</v>
      </c>
      <c r="N56" s="31">
        <v>1</v>
      </c>
      <c r="O56" s="31">
        <v>1</v>
      </c>
      <c r="P56" s="31">
        <v>1</v>
      </c>
      <c r="Q56" s="31">
        <v>1</v>
      </c>
      <c r="R56" s="31">
        <v>1</v>
      </c>
      <c r="S56" s="31">
        <v>1</v>
      </c>
      <c r="T56" s="31">
        <v>1</v>
      </c>
      <c r="U56" s="31">
        <v>1</v>
      </c>
      <c r="V56" s="31">
        <v>1</v>
      </c>
      <c r="W56" s="63">
        <v>1</v>
      </c>
      <c r="X56" s="63">
        <v>1</v>
      </c>
      <c r="Y56" s="83">
        <v>1</v>
      </c>
      <c r="Z56" s="91">
        <v>1</v>
      </c>
      <c r="AA56" s="91">
        <v>1</v>
      </c>
    </row>
    <row r="59" spans="1:27" ht="15" thickBot="1"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64"/>
      <c r="X59" s="64"/>
      <c r="Y59" s="84"/>
      <c r="Z59" s="48"/>
      <c r="AA59" s="32"/>
    </row>
    <row r="60" spans="1:27" ht="15.75" thickBot="1">
      <c r="A60" s="2" t="s">
        <v>30</v>
      </c>
    </row>
    <row r="61" spans="1:27" ht="15">
      <c r="A61" s="4"/>
    </row>
    <row r="62" spans="1:27" ht="15">
      <c r="A62" s="5" t="s">
        <v>31</v>
      </c>
      <c r="B62" s="6">
        <v>2000</v>
      </c>
      <c r="C62" s="6">
        <v>2001</v>
      </c>
      <c r="D62" s="6">
        <v>2002</v>
      </c>
      <c r="E62" s="6">
        <v>2003</v>
      </c>
      <c r="F62" s="6">
        <v>2004</v>
      </c>
      <c r="G62" s="6">
        <v>2005</v>
      </c>
      <c r="H62" s="6">
        <v>2006</v>
      </c>
      <c r="I62" s="6">
        <v>2007</v>
      </c>
      <c r="J62" s="6">
        <v>2008</v>
      </c>
      <c r="K62" s="6">
        <v>2009</v>
      </c>
      <c r="L62" s="6">
        <v>2010</v>
      </c>
      <c r="M62" s="6">
        <v>2011</v>
      </c>
      <c r="N62" s="6">
        <v>2012</v>
      </c>
      <c r="O62" s="6">
        <v>2013</v>
      </c>
      <c r="P62" s="6">
        <v>2014</v>
      </c>
      <c r="Q62" s="6">
        <v>2015</v>
      </c>
      <c r="R62" s="6">
        <v>2016</v>
      </c>
      <c r="S62" s="6">
        <v>2017</v>
      </c>
      <c r="T62" s="6">
        <v>2018</v>
      </c>
      <c r="U62" s="6">
        <v>2019</v>
      </c>
      <c r="V62" s="6">
        <v>2020</v>
      </c>
      <c r="W62" s="56">
        <v>2021</v>
      </c>
      <c r="X62" s="56">
        <v>2022</v>
      </c>
      <c r="Y62" s="73">
        <v>2023</v>
      </c>
      <c r="Z62" s="41">
        <v>2024</v>
      </c>
      <c r="AA62" s="41" t="s">
        <v>0</v>
      </c>
    </row>
    <row r="63" spans="1:27" ht="15" customHeight="1">
      <c r="A63" s="7" t="s">
        <v>34</v>
      </c>
      <c r="B63" s="8">
        <v>0</v>
      </c>
      <c r="C63" s="8">
        <v>0</v>
      </c>
      <c r="D63" s="8">
        <v>0</v>
      </c>
      <c r="E63" s="8">
        <v>27</v>
      </c>
      <c r="F63" s="8">
        <v>31</v>
      </c>
      <c r="G63" s="8">
        <v>44</v>
      </c>
      <c r="H63" s="8">
        <v>67</v>
      </c>
      <c r="I63" s="8">
        <v>58</v>
      </c>
      <c r="J63" s="8">
        <v>60</v>
      </c>
      <c r="K63" s="8">
        <v>1</v>
      </c>
      <c r="L63" s="8">
        <v>13</v>
      </c>
      <c r="M63" s="8">
        <v>6</v>
      </c>
      <c r="N63" s="8">
        <v>42</v>
      </c>
      <c r="O63" s="8">
        <v>312</v>
      </c>
      <c r="P63" s="8">
        <v>899</v>
      </c>
      <c r="Q63" s="8">
        <v>691</v>
      </c>
      <c r="R63" s="8">
        <v>1935</v>
      </c>
      <c r="S63" s="8">
        <v>800</v>
      </c>
      <c r="T63" s="8">
        <v>1911</v>
      </c>
      <c r="U63" s="8">
        <v>1343</v>
      </c>
      <c r="V63" s="8">
        <v>991</v>
      </c>
      <c r="W63" s="9">
        <v>1765</v>
      </c>
      <c r="X63" s="9">
        <v>1385</v>
      </c>
      <c r="Y63" s="74">
        <v>3644</v>
      </c>
      <c r="Z63" s="42">
        <v>4510</v>
      </c>
      <c r="AA63" s="51">
        <f>SUM(B63:Z63)</f>
        <v>20535</v>
      </c>
    </row>
    <row r="64" spans="1:27" ht="15" customHeight="1">
      <c r="A64" s="7" t="s">
        <v>2</v>
      </c>
      <c r="B64" s="8">
        <v>0</v>
      </c>
      <c r="C64" s="8">
        <v>0</v>
      </c>
      <c r="D64" s="8">
        <v>0</v>
      </c>
      <c r="E64" s="8">
        <v>0</v>
      </c>
      <c r="F64" s="8">
        <v>2</v>
      </c>
      <c r="G64" s="8">
        <v>2</v>
      </c>
      <c r="H64" s="8">
        <v>2</v>
      </c>
      <c r="I64" s="8">
        <v>0</v>
      </c>
      <c r="J64" s="8">
        <v>1</v>
      </c>
      <c r="K64" s="8">
        <v>0</v>
      </c>
      <c r="L64" s="8">
        <v>0</v>
      </c>
      <c r="M64" s="8">
        <v>0</v>
      </c>
      <c r="N64" s="8">
        <v>6</v>
      </c>
      <c r="O64" s="8">
        <v>25</v>
      </c>
      <c r="P64" s="8">
        <v>49</v>
      </c>
      <c r="Q64" s="8">
        <v>4</v>
      </c>
      <c r="R64" s="8">
        <v>100</v>
      </c>
      <c r="S64" s="8">
        <v>203</v>
      </c>
      <c r="T64" s="8">
        <v>289</v>
      </c>
      <c r="U64" s="8">
        <v>2235</v>
      </c>
      <c r="V64" s="8">
        <v>399</v>
      </c>
      <c r="W64" s="9">
        <v>441</v>
      </c>
      <c r="X64" s="9">
        <v>905</v>
      </c>
      <c r="Y64" s="74">
        <v>1242</v>
      </c>
      <c r="Z64" s="42">
        <v>1137</v>
      </c>
      <c r="AA64" s="51">
        <f>SUM(B64:Z64)</f>
        <v>7042</v>
      </c>
    </row>
    <row r="65" spans="1:27" ht="15" customHeight="1">
      <c r="A65" s="7" t="s">
        <v>33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5</v>
      </c>
      <c r="Q65" s="8">
        <v>0</v>
      </c>
      <c r="R65" s="8">
        <v>0</v>
      </c>
      <c r="S65" s="8">
        <v>0</v>
      </c>
      <c r="T65" s="8">
        <v>57</v>
      </c>
      <c r="U65" s="8">
        <v>90</v>
      </c>
      <c r="V65" s="8">
        <v>285</v>
      </c>
      <c r="W65" s="9">
        <v>346</v>
      </c>
      <c r="X65" s="9">
        <v>401</v>
      </c>
      <c r="Y65" s="74">
        <v>182</v>
      </c>
      <c r="Z65" s="42">
        <v>483</v>
      </c>
      <c r="AA65" s="51">
        <f>SUM(B65:Z65)</f>
        <v>1849</v>
      </c>
    </row>
    <row r="66" spans="1:27" ht="15">
      <c r="A66" s="6" t="s">
        <v>35</v>
      </c>
      <c r="B66" s="25">
        <f t="shared" ref="B66:V66" si="14">B63+B64+B65</f>
        <v>0</v>
      </c>
      <c r="C66" s="25">
        <f t="shared" si="14"/>
        <v>0</v>
      </c>
      <c r="D66" s="25">
        <f t="shared" si="14"/>
        <v>0</v>
      </c>
      <c r="E66" s="25">
        <f t="shared" si="14"/>
        <v>27</v>
      </c>
      <c r="F66" s="25">
        <f t="shared" si="14"/>
        <v>33</v>
      </c>
      <c r="G66" s="25">
        <f t="shared" si="14"/>
        <v>46</v>
      </c>
      <c r="H66" s="25">
        <f t="shared" si="14"/>
        <v>69</v>
      </c>
      <c r="I66" s="25">
        <f t="shared" si="14"/>
        <v>58</v>
      </c>
      <c r="J66" s="25">
        <f t="shared" si="14"/>
        <v>61</v>
      </c>
      <c r="K66" s="25">
        <f t="shared" si="14"/>
        <v>1</v>
      </c>
      <c r="L66" s="25">
        <f t="shared" si="14"/>
        <v>13</v>
      </c>
      <c r="M66" s="25">
        <f t="shared" si="14"/>
        <v>6</v>
      </c>
      <c r="N66" s="25">
        <f t="shared" si="14"/>
        <v>48</v>
      </c>
      <c r="O66" s="25">
        <f t="shared" si="14"/>
        <v>337</v>
      </c>
      <c r="P66" s="25">
        <f t="shared" si="14"/>
        <v>953</v>
      </c>
      <c r="Q66" s="25">
        <f t="shared" si="14"/>
        <v>695</v>
      </c>
      <c r="R66" s="25">
        <f t="shared" si="14"/>
        <v>2035</v>
      </c>
      <c r="S66" s="25">
        <f t="shared" si="14"/>
        <v>1003</v>
      </c>
      <c r="T66" s="25">
        <f t="shared" si="14"/>
        <v>2257</v>
      </c>
      <c r="U66" s="25">
        <f t="shared" si="14"/>
        <v>3668</v>
      </c>
      <c r="V66" s="25">
        <f t="shared" si="14"/>
        <v>1675</v>
      </c>
      <c r="W66" s="60">
        <f>W63+W64+W65</f>
        <v>2552</v>
      </c>
      <c r="X66" s="60">
        <f>X63+X64+X65</f>
        <v>2691</v>
      </c>
      <c r="Y66" s="79">
        <f>Y63+Y64+Y65</f>
        <v>5068</v>
      </c>
      <c r="Z66" s="46">
        <f>Z63+Z64+Z65</f>
        <v>6130</v>
      </c>
      <c r="AA66" s="52">
        <f>AA63+AA64+AA65</f>
        <v>29426</v>
      </c>
    </row>
    <row r="68" spans="1:27" ht="15" thickBot="1"/>
    <row r="69" spans="1:27" ht="15.75" thickBot="1">
      <c r="A69" s="2" t="s">
        <v>32</v>
      </c>
    </row>
    <row r="71" spans="1:27" ht="15">
      <c r="A71" s="5" t="s">
        <v>19</v>
      </c>
      <c r="B71" s="6">
        <v>2000</v>
      </c>
      <c r="C71" s="6">
        <v>2001</v>
      </c>
      <c r="D71" s="6">
        <v>2002</v>
      </c>
      <c r="E71" s="6">
        <v>2003</v>
      </c>
      <c r="F71" s="6">
        <v>2004</v>
      </c>
      <c r="G71" s="6">
        <v>2005</v>
      </c>
      <c r="H71" s="6">
        <v>2006</v>
      </c>
      <c r="I71" s="6">
        <v>2007</v>
      </c>
      <c r="J71" s="6">
        <v>2008</v>
      </c>
      <c r="K71" s="6">
        <v>2009</v>
      </c>
      <c r="L71" s="6">
        <v>2010</v>
      </c>
      <c r="M71" s="6">
        <v>2011</v>
      </c>
      <c r="N71" s="6">
        <v>2012</v>
      </c>
      <c r="O71" s="6">
        <v>2013</v>
      </c>
      <c r="P71" s="6">
        <v>2014</v>
      </c>
      <c r="Q71" s="6">
        <v>2015</v>
      </c>
      <c r="R71" s="6">
        <v>2016</v>
      </c>
      <c r="S71" s="6">
        <v>2017</v>
      </c>
      <c r="T71" s="6">
        <v>2018</v>
      </c>
      <c r="U71" s="6">
        <v>2019</v>
      </c>
      <c r="V71" s="6">
        <v>2020</v>
      </c>
      <c r="W71" s="56">
        <v>2021</v>
      </c>
      <c r="X71" s="56">
        <v>2022</v>
      </c>
      <c r="Y71" s="73">
        <v>2023</v>
      </c>
      <c r="Z71" s="41">
        <v>2024</v>
      </c>
      <c r="AA71" s="41" t="s">
        <v>0</v>
      </c>
    </row>
    <row r="72" spans="1:27" ht="15">
      <c r="A72" s="7" t="s">
        <v>18</v>
      </c>
      <c r="B72" s="8">
        <v>0</v>
      </c>
      <c r="C72" s="8">
        <v>0</v>
      </c>
      <c r="D72" s="8">
        <v>0</v>
      </c>
      <c r="E72" s="8">
        <v>27</v>
      </c>
      <c r="F72" s="8">
        <v>31</v>
      </c>
      <c r="G72" s="8">
        <v>42</v>
      </c>
      <c r="H72" s="8">
        <v>66</v>
      </c>
      <c r="I72" s="8">
        <v>55</v>
      </c>
      <c r="J72" s="8">
        <v>61</v>
      </c>
      <c r="K72" s="8">
        <v>1</v>
      </c>
      <c r="L72" s="8">
        <v>2</v>
      </c>
      <c r="M72" s="8">
        <v>1</v>
      </c>
      <c r="N72" s="8">
        <v>10</v>
      </c>
      <c r="O72" s="8">
        <v>118</v>
      </c>
      <c r="P72" s="8">
        <v>278</v>
      </c>
      <c r="Q72" s="8">
        <v>94</v>
      </c>
      <c r="R72" s="8">
        <v>261</v>
      </c>
      <c r="S72" s="8">
        <v>378</v>
      </c>
      <c r="T72" s="8">
        <v>452</v>
      </c>
      <c r="U72" s="8">
        <v>1281</v>
      </c>
      <c r="V72" s="8">
        <v>508</v>
      </c>
      <c r="W72" s="9">
        <v>656</v>
      </c>
      <c r="X72" s="9">
        <v>1053</v>
      </c>
      <c r="Y72" s="74">
        <v>1282</v>
      </c>
      <c r="Z72" s="42">
        <v>1514</v>
      </c>
      <c r="AA72" s="50">
        <f>SUM(B72:Z72)</f>
        <v>8171</v>
      </c>
    </row>
    <row r="73" spans="1:27" ht="15">
      <c r="B73" s="21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65"/>
      <c r="X73" s="65"/>
      <c r="Y73" s="85"/>
      <c r="Z73" s="49"/>
      <c r="AA73" s="15"/>
    </row>
    <row r="74" spans="1:27" ht="15.75" thickBot="1">
      <c r="B74" s="21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65"/>
      <c r="X74" s="65"/>
      <c r="Y74" s="85"/>
      <c r="Z74" s="49"/>
      <c r="AA74" s="15"/>
    </row>
    <row r="75" spans="1:27" ht="15.75" thickBot="1">
      <c r="A75" s="2" t="s">
        <v>73</v>
      </c>
      <c r="B75" s="21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65"/>
      <c r="X75" s="65"/>
      <c r="Y75" s="85"/>
      <c r="Z75" s="49"/>
      <c r="AA75" s="15"/>
    </row>
    <row r="76" spans="1:27" ht="15">
      <c r="B76" s="21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65"/>
      <c r="X76" s="65"/>
      <c r="Y76" s="85"/>
      <c r="Z76" s="49"/>
      <c r="AA76" s="15"/>
    </row>
    <row r="77" spans="1:27" ht="15">
      <c r="A77" s="5" t="s">
        <v>71</v>
      </c>
      <c r="B77" s="6">
        <v>2000</v>
      </c>
      <c r="C77" s="6">
        <v>2001</v>
      </c>
      <c r="D77" s="6">
        <v>2002</v>
      </c>
      <c r="E77" s="6">
        <v>2003</v>
      </c>
      <c r="F77" s="6">
        <v>2004</v>
      </c>
      <c r="G77" s="6">
        <v>2005</v>
      </c>
      <c r="H77" s="6">
        <v>2006</v>
      </c>
      <c r="I77" s="6">
        <v>2007</v>
      </c>
      <c r="J77" s="6">
        <v>2008</v>
      </c>
      <c r="K77" s="6">
        <v>2009</v>
      </c>
      <c r="L77" s="6">
        <v>2010</v>
      </c>
      <c r="M77" s="6">
        <v>2011</v>
      </c>
      <c r="N77" s="6">
        <v>2012</v>
      </c>
      <c r="O77" s="6">
        <v>2013</v>
      </c>
      <c r="P77" s="6">
        <v>2014</v>
      </c>
      <c r="Q77" s="6">
        <v>2015</v>
      </c>
      <c r="R77" s="6">
        <v>2016</v>
      </c>
      <c r="S77" s="6">
        <v>2017</v>
      </c>
      <c r="T77" s="6">
        <v>2018</v>
      </c>
      <c r="U77" s="6">
        <v>2019</v>
      </c>
      <c r="V77" s="6">
        <v>2020</v>
      </c>
      <c r="W77" s="56">
        <v>2021</v>
      </c>
      <c r="X77" s="56">
        <v>2022</v>
      </c>
      <c r="Y77" s="73">
        <v>2023</v>
      </c>
      <c r="Z77" s="41">
        <v>2024</v>
      </c>
      <c r="AA77" s="41" t="s">
        <v>0</v>
      </c>
    </row>
    <row r="78" spans="1:27" ht="15">
      <c r="A78" s="7" t="s">
        <v>72</v>
      </c>
      <c r="B78" s="66">
        <v>0</v>
      </c>
      <c r="C78" s="66">
        <v>0</v>
      </c>
      <c r="D78" s="66">
        <v>9</v>
      </c>
      <c r="E78" s="66">
        <v>11</v>
      </c>
      <c r="F78" s="66">
        <v>13</v>
      </c>
      <c r="G78" s="66">
        <v>8</v>
      </c>
      <c r="H78" s="66">
        <v>48</v>
      </c>
      <c r="I78" s="66">
        <v>69</v>
      </c>
      <c r="J78" s="66">
        <v>4</v>
      </c>
      <c r="K78" s="66">
        <v>7</v>
      </c>
      <c r="L78" s="66">
        <v>17</v>
      </c>
      <c r="M78" s="66">
        <v>95</v>
      </c>
      <c r="N78" s="66">
        <v>32</v>
      </c>
      <c r="O78" s="66">
        <v>61</v>
      </c>
      <c r="P78" s="66">
        <v>58</v>
      </c>
      <c r="Q78" s="66">
        <v>200</v>
      </c>
      <c r="R78" s="66">
        <v>222</v>
      </c>
      <c r="S78" s="66">
        <v>5</v>
      </c>
      <c r="T78" s="66">
        <v>666</v>
      </c>
      <c r="U78" s="66">
        <v>281</v>
      </c>
      <c r="V78" s="66">
        <v>1336</v>
      </c>
      <c r="W78" s="67">
        <v>524</v>
      </c>
      <c r="X78" s="67">
        <v>815</v>
      </c>
      <c r="Y78" s="86">
        <v>764</v>
      </c>
      <c r="Z78" s="68">
        <v>917</v>
      </c>
      <c r="AA78" s="69">
        <f>SUM(B78:Z78)</f>
        <v>6162</v>
      </c>
    </row>
    <row r="79" spans="1:27" ht="15">
      <c r="B79" s="21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65"/>
      <c r="X79" s="65"/>
      <c r="Y79" s="85"/>
      <c r="Z79" s="49"/>
      <c r="AA79" s="15"/>
    </row>
    <row r="80" spans="1:27" ht="15">
      <c r="B80" s="21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65"/>
      <c r="X80" s="65"/>
      <c r="Y80" s="85"/>
      <c r="Z80" s="49"/>
      <c r="AA80" s="15"/>
    </row>
    <row r="81" spans="2:27" ht="15">
      <c r="B81" s="21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65"/>
      <c r="X81" s="65"/>
      <c r="Y81" s="85"/>
      <c r="Z81" s="49"/>
      <c r="AA81" s="15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 (Patent &amp; UM)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2025-04-07T06:39:37Z</dcterms:modified>
</cp:coreProperties>
</file>